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14370"/>
  </bookViews>
  <sheets>
    <sheet name="EJECUCION MARZO 2018" sheetId="1" r:id="rId1"/>
  </sheets>
  <definedNames>
    <definedName name="_xlnm._FilterDatabase" localSheetId="0" hidden="1">'EJECUCION MARZO 2018'!#REF!</definedName>
    <definedName name="_xlnm.Print_Area" localSheetId="0">'EJECUCION MARZO 2018'!$A$1:$F$343</definedName>
    <definedName name="MyExchangeRate" localSheetId="0">#REF!</definedName>
    <definedName name="MyExchangeRate">#REF!</definedName>
    <definedName name="_xlnm.Print_Titles" localSheetId="0">'EJECUCION MARZO 2018'!$1:$17</definedName>
  </definedNames>
  <calcPr calcId="125725"/>
</workbook>
</file>

<file path=xl/calcChain.xml><?xml version="1.0" encoding="utf-8"?>
<calcChain xmlns="http://schemas.openxmlformats.org/spreadsheetml/2006/main">
  <c r="G357" i="1"/>
  <c r="H347"/>
  <c r="H348" s="1"/>
  <c r="F337"/>
  <c r="E337"/>
  <c r="E333"/>
  <c r="F331"/>
  <c r="E331"/>
  <c r="F326" s="1"/>
  <c r="H363" s="1"/>
  <c r="E329"/>
  <c r="E327"/>
  <c r="E323"/>
  <c r="E320"/>
  <c r="E318"/>
  <c r="E316"/>
  <c r="E314"/>
  <c r="E312"/>
  <c r="E309"/>
  <c r="E307"/>
  <c r="E305"/>
  <c r="E303"/>
  <c r="E301"/>
  <c r="F263" s="1"/>
  <c r="H362" s="1"/>
  <c r="E299"/>
  <c r="E297"/>
  <c r="E293"/>
  <c r="E291"/>
  <c r="E289"/>
  <c r="E287"/>
  <c r="E285"/>
  <c r="E282"/>
  <c r="E280"/>
  <c r="E278"/>
  <c r="E276"/>
  <c r="E274"/>
  <c r="E272"/>
  <c r="E270"/>
  <c r="E268"/>
  <c r="E266"/>
  <c r="E264"/>
  <c r="E258"/>
  <c r="F257"/>
  <c r="H345" s="1"/>
  <c r="E254"/>
  <c r="E252"/>
  <c r="E248"/>
  <c r="E246"/>
  <c r="E244"/>
  <c r="E242"/>
  <c r="E239"/>
  <c r="F238"/>
  <c r="H344" s="1"/>
  <c r="H346" s="1"/>
  <c r="H361" s="1"/>
  <c r="E235"/>
  <c r="E233"/>
  <c r="E231"/>
  <c r="E229"/>
  <c r="E227"/>
  <c r="E225"/>
  <c r="E223"/>
  <c r="E221"/>
  <c r="E214"/>
  <c r="E207"/>
  <c r="E202"/>
  <c r="E195"/>
  <c r="E191"/>
  <c r="E185"/>
  <c r="E183"/>
  <c r="E181"/>
  <c r="E179"/>
  <c r="E177"/>
  <c r="E175"/>
  <c r="E173"/>
  <c r="E171"/>
  <c r="E169"/>
  <c r="E167"/>
  <c r="E165"/>
  <c r="E163"/>
  <c r="E161"/>
  <c r="E159"/>
  <c r="E157"/>
  <c r="E155"/>
  <c r="E153"/>
  <c r="E151"/>
  <c r="E149"/>
  <c r="E145"/>
  <c r="E143"/>
  <c r="E141"/>
  <c r="F140"/>
  <c r="H360" s="1"/>
  <c r="E137"/>
  <c r="E134"/>
  <c r="E128"/>
  <c r="E125"/>
  <c r="E121"/>
  <c r="E119"/>
  <c r="E117"/>
  <c r="E110"/>
  <c r="E104"/>
  <c r="E102"/>
  <c r="E100"/>
  <c r="E98"/>
  <c r="E96"/>
  <c r="E94"/>
  <c r="E92"/>
  <c r="E90"/>
  <c r="E87"/>
  <c r="E85"/>
  <c r="E83"/>
  <c r="E81"/>
  <c r="E79"/>
  <c r="E77"/>
  <c r="E75"/>
  <c r="E73"/>
  <c r="E71"/>
  <c r="E69"/>
  <c r="E67"/>
  <c r="E65"/>
  <c r="E63"/>
  <c r="E61"/>
  <c r="E59"/>
  <c r="E57"/>
  <c r="E55"/>
  <c r="E53"/>
  <c r="E51"/>
  <c r="F50"/>
  <c r="H359" s="1"/>
  <c r="E47"/>
  <c r="E45"/>
  <c r="E43"/>
  <c r="E41"/>
  <c r="E34"/>
  <c r="E30"/>
  <c r="E28"/>
  <c r="E26"/>
  <c r="E21"/>
  <c r="E19"/>
  <c r="F18" s="1"/>
  <c r="F339" l="1"/>
  <c r="H358"/>
  <c r="F340" l="1"/>
  <c r="F14"/>
  <c r="H357" s="1"/>
  <c r="I364" l="1"/>
  <c r="H365"/>
  <c r="I360"/>
  <c r="I359"/>
  <c r="I362"/>
  <c r="I363"/>
  <c r="I361"/>
  <c r="I358"/>
  <c r="I365" l="1"/>
</calcChain>
</file>

<file path=xl/sharedStrings.xml><?xml version="1.0" encoding="utf-8"?>
<sst xmlns="http://schemas.openxmlformats.org/spreadsheetml/2006/main" count="658" uniqueCount="561">
  <si>
    <t>EJECUCIÓN PRESUPUESTARIA</t>
  </si>
  <si>
    <t>Período del 01/03/2018 AL 31/03/2018</t>
  </si>
  <si>
    <t>(En RD$)</t>
  </si>
  <si>
    <t>RD$</t>
  </si>
  <si>
    <t>TOTAL INGRESOS POR PARTIDAS PRESUPUESTARIAS, MARZO 2018</t>
  </si>
  <si>
    <t>DESEMBOLSOS EFECTUADOS</t>
  </si>
  <si>
    <t>Objeto</t>
  </si>
  <si>
    <t>Cuenta</t>
  </si>
  <si>
    <t>Subcuenta</t>
  </si>
  <si>
    <t>DESCRIPCIÓN DE CUENTAS</t>
  </si>
  <si>
    <t>2.1</t>
  </si>
  <si>
    <t>REMUNERACIONES Y CONTRIBUCIONES</t>
  </si>
  <si>
    <t>2.1.1.1</t>
  </si>
  <si>
    <t>Remuneraciones al personal fijo</t>
  </si>
  <si>
    <t>2.1.1.1.01</t>
  </si>
  <si>
    <t>Sueldos  al personal fijo</t>
  </si>
  <si>
    <t>2.1.1.2</t>
  </si>
  <si>
    <t>Remuneraciones al personal con carácter transitorio</t>
  </si>
  <si>
    <t>2.1.1.2.01</t>
  </si>
  <si>
    <t>Sueldos al personal contratado y/o igualado</t>
  </si>
  <si>
    <t>2.1.1.2.04</t>
  </si>
  <si>
    <t>Sueldos al personal por servicios especiales</t>
  </si>
  <si>
    <t>2.1.1.2.05</t>
  </si>
  <si>
    <t>Sueldo al personal nominal en período probatorio</t>
  </si>
  <si>
    <t>2.1.1.2.06</t>
  </si>
  <si>
    <t>Jornales</t>
  </si>
  <si>
    <t>2.1.1.3</t>
  </si>
  <si>
    <t>Sueldos al personal fijo en trámite de pensiones</t>
  </si>
  <si>
    <t>2.1.1.3.01</t>
  </si>
  <si>
    <t>2.1.1.4</t>
  </si>
  <si>
    <t>Sueldo anual 13</t>
  </si>
  <si>
    <t>2.1.1.4.01</t>
  </si>
  <si>
    <t>2.1.1.5</t>
  </si>
  <si>
    <t>Prestaciones económicas</t>
  </si>
  <si>
    <t>2.1.1.5.01</t>
  </si>
  <si>
    <t>2.1.1.5.03</t>
  </si>
  <si>
    <t>Prestación laboral por desvinculación</t>
  </si>
  <si>
    <t>2.1.1.5.04</t>
  </si>
  <si>
    <t>Proporción de vacaciones no disfrutadas</t>
  </si>
  <si>
    <t>2.1.2.2</t>
  </si>
  <si>
    <t xml:space="preserve">Compensación </t>
  </si>
  <si>
    <t>2.1.2.2.01</t>
  </si>
  <si>
    <t>Compensación por gastos de alimentacion</t>
  </si>
  <si>
    <t>2.1.2.2.02</t>
  </si>
  <si>
    <t>Compensación por horas extraordinarias</t>
  </si>
  <si>
    <t>2.1.2.2.03</t>
  </si>
  <si>
    <t>Pago de horas extraordinarias</t>
  </si>
  <si>
    <t>2.1.2.2.05</t>
  </si>
  <si>
    <t>Compensación servicios de seguridad</t>
  </si>
  <si>
    <t>2.1.2.2.07</t>
  </si>
  <si>
    <t>Compensación por distancia</t>
  </si>
  <si>
    <t>2.1.2.2.09</t>
  </si>
  <si>
    <t>Bono por desempeño</t>
  </si>
  <si>
    <t>2.1.3.2</t>
  </si>
  <si>
    <t>Gastos de representación</t>
  </si>
  <si>
    <t>2.1.3.2.01</t>
  </si>
  <si>
    <t>Gastos de representación en el país</t>
  </si>
  <si>
    <t>2.1.5.1</t>
  </si>
  <si>
    <t>Contribuciones al seguro de salud</t>
  </si>
  <si>
    <t>2.1.5.1.01</t>
  </si>
  <si>
    <t>2.1.5.2</t>
  </si>
  <si>
    <t>Contribuciones al seguro de pensiones</t>
  </si>
  <si>
    <t>2.1.5.2.01</t>
  </si>
  <si>
    <t>2.1.5.3</t>
  </si>
  <si>
    <t>Contribuciones al seguro de riesgo laboral</t>
  </si>
  <si>
    <t>2.1.5.3.01</t>
  </si>
  <si>
    <t>2.2</t>
  </si>
  <si>
    <t>CONTRATACIÓN DE SERVICIOS</t>
  </si>
  <si>
    <t>2.2.1.1</t>
  </si>
  <si>
    <t>Radiocomunicaciones</t>
  </si>
  <si>
    <t>2.2.1.1.01</t>
  </si>
  <si>
    <t>2.2.1.2</t>
  </si>
  <si>
    <t>Servicios telefónico de larga distancia</t>
  </si>
  <si>
    <t>2.2.1.2.01</t>
  </si>
  <si>
    <t>2.2.1.3</t>
  </si>
  <si>
    <t>Teléfono local</t>
  </si>
  <si>
    <t>2.2.1.3.01</t>
  </si>
  <si>
    <t>2.2.1.4</t>
  </si>
  <si>
    <t>Telefax y correos</t>
  </si>
  <si>
    <t>2.2.1.4.01</t>
  </si>
  <si>
    <t>2.2.1.5</t>
  </si>
  <si>
    <t>Servicio de internet y televisión por cable</t>
  </si>
  <si>
    <t>2.2.1.5.01</t>
  </si>
  <si>
    <t>2.2.1.6</t>
  </si>
  <si>
    <t>Electricidad</t>
  </si>
  <si>
    <t>2.2.1.6.01</t>
  </si>
  <si>
    <t>2.2.1.7</t>
  </si>
  <si>
    <t>Agua</t>
  </si>
  <si>
    <t>2.2.1.7.01</t>
  </si>
  <si>
    <t>2.2.1.8</t>
  </si>
  <si>
    <t>Recolección de residuos sólidos</t>
  </si>
  <si>
    <t>2.2.1.8.01</t>
  </si>
  <si>
    <t>2.2.2.1</t>
  </si>
  <si>
    <t>Publicidad y propaganda</t>
  </si>
  <si>
    <t>2.2.2.1.01</t>
  </si>
  <si>
    <t>2.2.2.2</t>
  </si>
  <si>
    <t>Impresión y encuadernación</t>
  </si>
  <si>
    <t>2.2.2.2.01</t>
  </si>
  <si>
    <t>2.2.3.1</t>
  </si>
  <si>
    <t>Viáticos dentro del país</t>
  </si>
  <si>
    <t>2.2.3.1.01</t>
  </si>
  <si>
    <t>2.2.3.2</t>
  </si>
  <si>
    <t>Viáticos fuera del país</t>
  </si>
  <si>
    <t>2.2.3.2.01</t>
  </si>
  <si>
    <t>2.2.4.1</t>
  </si>
  <si>
    <t>Pasajes</t>
  </si>
  <si>
    <t>2.2.4.1.01</t>
  </si>
  <si>
    <t>2.2.4.2</t>
  </si>
  <si>
    <t>Fletes</t>
  </si>
  <si>
    <t>2.2.4.2.01</t>
  </si>
  <si>
    <t>2.2.4.3</t>
  </si>
  <si>
    <t>Almacenaje</t>
  </si>
  <si>
    <t>2.2.4.3.01</t>
  </si>
  <si>
    <t>2.2.4.4</t>
  </si>
  <si>
    <t>Peaje</t>
  </si>
  <si>
    <t>2.2.4.4.01</t>
  </si>
  <si>
    <t>2.2.5.1</t>
  </si>
  <si>
    <t>Alquilleres y rentas de edificios y locales</t>
  </si>
  <si>
    <t>2.2.5.1.01</t>
  </si>
  <si>
    <t>Alquileres de equipos de producción</t>
  </si>
  <si>
    <t>2.2.5.2.01</t>
  </si>
  <si>
    <t>Alquileres de maquinarias y equipos</t>
  </si>
  <si>
    <t>2.2.5.3.01</t>
  </si>
  <si>
    <t>Alquiler de equipo educacional</t>
  </si>
  <si>
    <t>2.2.5.3.04</t>
  </si>
  <si>
    <t>Alquiler de equipo de oficina y muebles</t>
  </si>
  <si>
    <t>2.2.5.4</t>
  </si>
  <si>
    <t>Alquileres de equipos de transporte, tracción y elevación</t>
  </si>
  <si>
    <t>2.2.5.4.01</t>
  </si>
  <si>
    <t>2.2.5.5</t>
  </si>
  <si>
    <t>Alquiler de tierras</t>
  </si>
  <si>
    <t>2.2.5.5.01</t>
  </si>
  <si>
    <t>2.2.5.6</t>
  </si>
  <si>
    <t>Alquileres de terrenos</t>
  </si>
  <si>
    <t>2.2.5.6.01</t>
  </si>
  <si>
    <t>2.2.5.8</t>
  </si>
  <si>
    <t>Otros alquileres</t>
  </si>
  <si>
    <t>2.2.5.8.01</t>
  </si>
  <si>
    <t>2.2.6.1</t>
  </si>
  <si>
    <t>Seguro de bienes inmuebles e infraestructura</t>
  </si>
  <si>
    <t>2.2.6.1.01</t>
  </si>
  <si>
    <t>2.2.6.2</t>
  </si>
  <si>
    <t>Seguro de bienes muebles</t>
  </si>
  <si>
    <t>2.2.6.2.01</t>
  </si>
  <si>
    <t>2.2.6.3</t>
  </si>
  <si>
    <t>Seguros de personas</t>
  </si>
  <si>
    <t>2.2.6.3.01</t>
  </si>
  <si>
    <t>2.2.7.1</t>
  </si>
  <si>
    <t>Contratación de obras menores</t>
  </si>
  <si>
    <t>2.2.7.1.01</t>
  </si>
  <si>
    <t>Obras menores en edificaciones</t>
  </si>
  <si>
    <t>2.2.7.1.02</t>
  </si>
  <si>
    <t>Servicios especiales de mantenimiento y reparación</t>
  </si>
  <si>
    <t>2.2.7.1.04</t>
  </si>
  <si>
    <t>Mantenimiento y reparación de obras civiles en instalaciones varias</t>
  </si>
  <si>
    <t>2.2.7.1.05</t>
  </si>
  <si>
    <t>Obras en bienes de dominio público</t>
  </si>
  <si>
    <t>2.2.7.1.06</t>
  </si>
  <si>
    <t>Instalaciones eléctricas</t>
  </si>
  <si>
    <t>2.2.7.2</t>
  </si>
  <si>
    <t>Mantenimiento y reparación de maquinarias y equipos</t>
  </si>
  <si>
    <t>2.2.7.2.01</t>
  </si>
  <si>
    <t>Mantenimiento y reparación de muebles y equipos de oficina</t>
  </si>
  <si>
    <t>2.2.7.2.02</t>
  </si>
  <si>
    <t>Mantenimiento y reparación de equipos para computación</t>
  </si>
  <si>
    <t>2.2.7.2.03</t>
  </si>
  <si>
    <t>Mantenimiento y reparación de equipo educacional</t>
  </si>
  <si>
    <t>2.2.7.2.04</t>
  </si>
  <si>
    <t>Mantenimiento y reparación de equipos sanitarios y de laboratorio</t>
  </si>
  <si>
    <t>2.2.7.2.05</t>
  </si>
  <si>
    <t>Mantenimiento y reparación de equipo de comunicación</t>
  </si>
  <si>
    <t>2.2.7.2.06</t>
  </si>
  <si>
    <t>Mantenimiento y reparación de equipos de transporte, tracción y elevación</t>
  </si>
  <si>
    <t>2.2.8.1</t>
  </si>
  <si>
    <t>Gastos judiciales</t>
  </si>
  <si>
    <t>2.2.8.1.01</t>
  </si>
  <si>
    <t>2.2.8.2</t>
  </si>
  <si>
    <t>Comisiones y gastos bancarios</t>
  </si>
  <si>
    <t>2.2.8.2.01</t>
  </si>
  <si>
    <t>2.2.8.5</t>
  </si>
  <si>
    <t>Fumigación, lavandería, limpieza e higiene</t>
  </si>
  <si>
    <t>2.2.8.5.01</t>
  </si>
  <si>
    <t>Fumigación</t>
  </si>
  <si>
    <t>2.2.8.5.02</t>
  </si>
  <si>
    <t>Lavandería</t>
  </si>
  <si>
    <t>2.2.8.5.03</t>
  </si>
  <si>
    <t>Limpieza e higiene</t>
  </si>
  <si>
    <t>2.2.8.6</t>
  </si>
  <si>
    <t>Organización de eventos y festividades</t>
  </si>
  <si>
    <t>2.2.8.6.01</t>
  </si>
  <si>
    <t>Eventos Generales</t>
  </si>
  <si>
    <t>2.2.8.6.02</t>
  </si>
  <si>
    <t>Festividades</t>
  </si>
  <si>
    <t>2.2.8.7</t>
  </si>
  <si>
    <t>Servicios Técnicos y Profesionales</t>
  </si>
  <si>
    <t>2.2.8.7.01</t>
  </si>
  <si>
    <t>Estudios de ingeniería, arquitectura, investigaciones y análisis de factibi</t>
  </si>
  <si>
    <t>2.2.8.7.02</t>
  </si>
  <si>
    <t>Servicios jurídicos</t>
  </si>
  <si>
    <t>2.2.8.7.04</t>
  </si>
  <si>
    <t>Servicios de capacitación</t>
  </si>
  <si>
    <t>2.2.8.7.05</t>
  </si>
  <si>
    <t>Servicios de informática y sistemas computarizados</t>
  </si>
  <si>
    <t>2.2.8.7.06</t>
  </si>
  <si>
    <t>Otros servicios técnicos profesionales</t>
  </si>
  <si>
    <t>2.2.8.8</t>
  </si>
  <si>
    <t>Impuestos, derechos y tasas</t>
  </si>
  <si>
    <t>2.2.8.8.01</t>
  </si>
  <si>
    <t>2.2.8.8.02</t>
  </si>
  <si>
    <t>Derechos</t>
  </si>
  <si>
    <t>2.2.8.9</t>
  </si>
  <si>
    <t>Otros gastos operativos</t>
  </si>
  <si>
    <t>2.2.8.9.01</t>
  </si>
  <si>
    <t>Premios de billetes y quinielas de la Lotería Nacional</t>
  </si>
  <si>
    <t>2.3</t>
  </si>
  <si>
    <t>MATERIALES Y SUMINISTROS</t>
  </si>
  <si>
    <t>2.3.1.1</t>
  </si>
  <si>
    <t>Alimentos y bebidas para personas</t>
  </si>
  <si>
    <t>2.3.1.1.01</t>
  </si>
  <si>
    <t>2.3.1.2</t>
  </si>
  <si>
    <t>Alimentos para animales</t>
  </si>
  <si>
    <t>2.3.1.2.01</t>
  </si>
  <si>
    <t>2.3.1.3</t>
  </si>
  <si>
    <t>Productos agroforestales y pecuarios</t>
  </si>
  <si>
    <t>2.3.1.3.01</t>
  </si>
  <si>
    <t>Productos pecuarios</t>
  </si>
  <si>
    <t>2.3.1.3.02</t>
  </si>
  <si>
    <t>Productos agrícolas</t>
  </si>
  <si>
    <t>2.3.1.3.03</t>
  </si>
  <si>
    <t>Productos forestales</t>
  </si>
  <si>
    <t>2.3.1.4</t>
  </si>
  <si>
    <t>Madera, corcho y sus manufacturas</t>
  </si>
  <si>
    <t>2.3.1.4.01</t>
  </si>
  <si>
    <t>2.3.2.1</t>
  </si>
  <si>
    <t>Hilados y telas</t>
  </si>
  <si>
    <t>2.3.2.1.01</t>
  </si>
  <si>
    <t>2.3.2.2</t>
  </si>
  <si>
    <t>Acabados textiles</t>
  </si>
  <si>
    <t>2.3.2.2.01</t>
  </si>
  <si>
    <t>2.3.2.3</t>
  </si>
  <si>
    <t>Prendas de vestir</t>
  </si>
  <si>
    <t>2.3.2.3.01</t>
  </si>
  <si>
    <t>2.3.2.4</t>
  </si>
  <si>
    <t>Calzados</t>
  </si>
  <si>
    <t>2.3.2.4.01</t>
  </si>
  <si>
    <t>2.3.3.1</t>
  </si>
  <si>
    <t>Papel de escritorio</t>
  </si>
  <si>
    <t>2.3.3.1.01</t>
  </si>
  <si>
    <t>2.3.3.2</t>
  </si>
  <si>
    <t>Productos de papel y cartón</t>
  </si>
  <si>
    <t>2.3.3.2.01</t>
  </si>
  <si>
    <t>2.3.3.3</t>
  </si>
  <si>
    <t>Productos de artes gráficas</t>
  </si>
  <si>
    <t>2.3.3.3.01</t>
  </si>
  <si>
    <t>2.3.3.4</t>
  </si>
  <si>
    <t>Libros, revistas y periódicos</t>
  </si>
  <si>
    <t>2.3.3.4.01</t>
  </si>
  <si>
    <t>2.3.3.5</t>
  </si>
  <si>
    <t>Textos de enseñanza</t>
  </si>
  <si>
    <t>2.3.3.5.01</t>
  </si>
  <si>
    <t>2.3.3.6</t>
  </si>
  <si>
    <t>Especies timbradas y valoradas</t>
  </si>
  <si>
    <t>2.3.3.6.01</t>
  </si>
  <si>
    <t>2.3.4.1</t>
  </si>
  <si>
    <t>Productos medicinales</t>
  </si>
  <si>
    <t>2.3.4.1.01</t>
  </si>
  <si>
    <t>2.3.4.2</t>
  </si>
  <si>
    <t>Productos medicinales para uso veterinario</t>
  </si>
  <si>
    <t>2.3.4.2.01</t>
  </si>
  <si>
    <t>2.3.5.1</t>
  </si>
  <si>
    <t>Cueros y pieles</t>
  </si>
  <si>
    <t>2.3.5.1.01</t>
  </si>
  <si>
    <t>2.3.5.2</t>
  </si>
  <si>
    <t>Artículos de cuero</t>
  </si>
  <si>
    <t>2.3.5.2.01</t>
  </si>
  <si>
    <t>2.3.5.3</t>
  </si>
  <si>
    <t>Llantas y neumáticos</t>
  </si>
  <si>
    <t>2.3.5.3.01</t>
  </si>
  <si>
    <t>2.3.5.4</t>
  </si>
  <si>
    <t>Artículos de caucho</t>
  </si>
  <si>
    <t>2.3.5.4.01</t>
  </si>
  <si>
    <t>2.3.5.5</t>
  </si>
  <si>
    <t>Artículos de plastico</t>
  </si>
  <si>
    <t>2.3.5.5.01</t>
  </si>
  <si>
    <t>2.3.6.1</t>
  </si>
  <si>
    <t>Productos de cemento, cal, asbesto, yeso y arcilla</t>
  </si>
  <si>
    <t>2.3.6.1.01</t>
  </si>
  <si>
    <t>Productos de cemento</t>
  </si>
  <si>
    <t>2.3.6.1.02</t>
  </si>
  <si>
    <t>Productos de cal</t>
  </si>
  <si>
    <t>2.3.6.1.03</t>
  </si>
  <si>
    <t>Productos de asbestos</t>
  </si>
  <si>
    <t>2.3.6.1.04</t>
  </si>
  <si>
    <t>Productos de yeso</t>
  </si>
  <si>
    <t>2.3.6.1.05</t>
  </si>
  <si>
    <t>Productos de arcilla y derivados</t>
  </si>
  <si>
    <t>2.3.6.2</t>
  </si>
  <si>
    <t>Productos de vidrio, loza y porcelana</t>
  </si>
  <si>
    <t>2.3.6.2.01</t>
  </si>
  <si>
    <t>Productos de vidrio</t>
  </si>
  <si>
    <t>2.3.6.2.02</t>
  </si>
  <si>
    <t>Productos de loza</t>
  </si>
  <si>
    <t>2.3.6.2.03</t>
  </si>
  <si>
    <t>Productos de porcelana</t>
  </si>
  <si>
    <t>2.3.6.3</t>
  </si>
  <si>
    <t>Productos metálicos y sus derivados</t>
  </si>
  <si>
    <t>2.3.6.3.01</t>
  </si>
  <si>
    <t>Productos ferrosos</t>
  </si>
  <si>
    <t>2.3.6.3.02</t>
  </si>
  <si>
    <t>Productos no ferrosos</t>
  </si>
  <si>
    <t>2.3.6.3.03</t>
  </si>
  <si>
    <t>Estructuras metálicas acabadas</t>
  </si>
  <si>
    <t>2.3.6.3.04</t>
  </si>
  <si>
    <t>Herramientas menores</t>
  </si>
  <si>
    <t>2.3.6.3.05</t>
  </si>
  <si>
    <t>Productos de hojalata</t>
  </si>
  <si>
    <t>2.3.6.3.06</t>
  </si>
  <si>
    <t>Accesorios de metal</t>
  </si>
  <si>
    <t>2.3.6.4</t>
  </si>
  <si>
    <t>Minerales</t>
  </si>
  <si>
    <t>2.3.6.4.01</t>
  </si>
  <si>
    <t>Minerales metalíferos</t>
  </si>
  <si>
    <t>2.3.6.4.04</t>
  </si>
  <si>
    <t>Piedra, arcilla y arena</t>
  </si>
  <si>
    <t>2.3.6.4.05</t>
  </si>
  <si>
    <t>Productos aislante</t>
  </si>
  <si>
    <t>2.3.6.4.07</t>
  </si>
  <si>
    <t>Otros minerales</t>
  </si>
  <si>
    <t>2.3.7.1</t>
  </si>
  <si>
    <t>Combustibles y lubricantes</t>
  </si>
  <si>
    <t>2.3.7.1.01</t>
  </si>
  <si>
    <t>Gasolina</t>
  </si>
  <si>
    <t>2.3.7.1.02</t>
  </si>
  <si>
    <t>Gasoil</t>
  </si>
  <si>
    <t>2.3.7.1.03</t>
  </si>
  <si>
    <t>Kerosen</t>
  </si>
  <si>
    <t>2.3.7.1.04</t>
  </si>
  <si>
    <t>Gas GLP</t>
  </si>
  <si>
    <t>2.3.7.1.05</t>
  </si>
  <si>
    <t>Aceites y grasas</t>
  </si>
  <si>
    <t>2.3.7.1.06</t>
  </si>
  <si>
    <t>Lubricantes</t>
  </si>
  <si>
    <t>2.3.7.2</t>
  </si>
  <si>
    <t>Productos químicos y conexos</t>
  </si>
  <si>
    <t>2.3.7.2.01</t>
  </si>
  <si>
    <t>Productos explocivos y pirotecnia</t>
  </si>
  <si>
    <t>2.3.7.2.02</t>
  </si>
  <si>
    <t>Productos fotoquímicos</t>
  </si>
  <si>
    <t>2.3.7.2.03</t>
  </si>
  <si>
    <t>Productos químicos de uso personal</t>
  </si>
  <si>
    <t>2.3.7.2.04</t>
  </si>
  <si>
    <t>Abonos y fertilizantes</t>
  </si>
  <si>
    <t>2.3.7.2.05</t>
  </si>
  <si>
    <t>Insecticidas, fumigantes y otros</t>
  </si>
  <si>
    <t>2.3.7.2.06</t>
  </si>
  <si>
    <t>Pinturas, lacas, barnices, diluyentes y absorbentes para pinturas</t>
  </si>
  <si>
    <t>2.3.9.1</t>
  </si>
  <si>
    <t>Material para limpieza</t>
  </si>
  <si>
    <t>2.3.9.1.01</t>
  </si>
  <si>
    <t>2.3.9.2</t>
  </si>
  <si>
    <t>Utiles de escritorio, oficina informática y de enseñanza</t>
  </si>
  <si>
    <t>2.3.9.2.01</t>
  </si>
  <si>
    <t>2.3.9.3</t>
  </si>
  <si>
    <t>Utiles menores medico-quirurgicos</t>
  </si>
  <si>
    <t>2.3.9.3.01</t>
  </si>
  <si>
    <t>2.3.9.5</t>
  </si>
  <si>
    <t>Utiles de cocina y comedor</t>
  </si>
  <si>
    <t>2.3.9.5.01</t>
  </si>
  <si>
    <t>2.3.9.6</t>
  </si>
  <si>
    <t>Productos eléctricos y afines</t>
  </si>
  <si>
    <t>2.3.9.6.01</t>
  </si>
  <si>
    <t>2.3.9.7</t>
  </si>
  <si>
    <t>Productos y útiles veterinarios</t>
  </si>
  <si>
    <t>2.3.9.7.01</t>
  </si>
  <si>
    <t>2.3.9.8</t>
  </si>
  <si>
    <t>OTROS REPUESTOS Y ACCESORIOS MENORES</t>
  </si>
  <si>
    <t>2.3.9.8.01</t>
  </si>
  <si>
    <t>Otros repuestos y accesorios menores</t>
  </si>
  <si>
    <t>2.3.9.9</t>
  </si>
  <si>
    <t>Productos y Utiles Varios n.i.p</t>
  </si>
  <si>
    <t>2.3.9.9.01</t>
  </si>
  <si>
    <t>2.3.9.9.02</t>
  </si>
  <si>
    <t>Bonos para útiles diversos</t>
  </si>
  <si>
    <t>2.4</t>
  </si>
  <si>
    <t>TRANSFERENCIAS CORRIENTES</t>
  </si>
  <si>
    <t>2.4.1.2</t>
  </si>
  <si>
    <t>Ayuda y donaciones a personas</t>
  </si>
  <si>
    <t>2.4.1.2.01</t>
  </si>
  <si>
    <t>Ayuda y donaciones a personas programadas a hogares y personas</t>
  </si>
  <si>
    <t>2.4.1.2.02</t>
  </si>
  <si>
    <t>Ayudas y donaciones ocasionales a hogares y personas</t>
  </si>
  <si>
    <t>2.4.1.4</t>
  </si>
  <si>
    <t>Becas y viajes de estudios</t>
  </si>
  <si>
    <t>2.4.1.4.01</t>
  </si>
  <si>
    <t>Becas nacionales</t>
  </si>
  <si>
    <t>2.4.1.5</t>
  </si>
  <si>
    <t>Transferencias corrientes a empresas del sector privado</t>
  </si>
  <si>
    <t>2.4.1.5.01</t>
  </si>
  <si>
    <t>Transferencias corrientes a Empresas del Sector Privado</t>
  </si>
  <si>
    <t>2.4.1.6</t>
  </si>
  <si>
    <t>Transferencias corrientes a Asociaciones sin fines de lucro y partidos politicos</t>
  </si>
  <si>
    <t>2.4.1.6.01</t>
  </si>
  <si>
    <t>Transferencias corrientes a Asociaciones sin fines de lucro</t>
  </si>
  <si>
    <t>2.4.2.2</t>
  </si>
  <si>
    <t>Transferencias corrientes a instituciones descentralizadas y autónomas no financieras</t>
  </si>
  <si>
    <t>2.4.2.2.01</t>
  </si>
  <si>
    <t>2.4.2.2.02</t>
  </si>
  <si>
    <t>Otras transferencias corrientes a instituciones descentralizadas y autónoma no financieras</t>
  </si>
  <si>
    <t>2.4.2.2.03</t>
  </si>
  <si>
    <t>2.4.7.2</t>
  </si>
  <si>
    <t>Transferencias corrientes a organismos internacionales</t>
  </si>
  <si>
    <t>2.4.7.2.01</t>
  </si>
  <si>
    <t>2.4.9.1</t>
  </si>
  <si>
    <t>Transferencias de Corrientes a otras Instituciones Públicas</t>
  </si>
  <si>
    <t>2.4.9.1.01</t>
  </si>
  <si>
    <t>2.5</t>
  </si>
  <si>
    <t>TRANSFERENCIAS DE CAPITAL</t>
  </si>
  <si>
    <t>2.5.2.2</t>
  </si>
  <si>
    <t>Transferencias de capital a las Instituciones Desentralizadas y Autonomas</t>
  </si>
  <si>
    <t>2.5.2.2.01</t>
  </si>
  <si>
    <t>2.5.2.2.02</t>
  </si>
  <si>
    <t>Otras transferencias de capital a instituciones descentralizadas y autónoma</t>
  </si>
  <si>
    <t>2.5.9.1.01</t>
  </si>
  <si>
    <t>Transferencias de Capital destinada a otras Instituciones Públicas</t>
  </si>
  <si>
    <t>2.6</t>
  </si>
  <si>
    <t>BIENES MUEBLES, INMUEBLES E INTANGIBLES</t>
  </si>
  <si>
    <t>2.6.1.1</t>
  </si>
  <si>
    <t>Muebles de oficina y estantería</t>
  </si>
  <si>
    <t>2.6.1.1.01</t>
  </si>
  <si>
    <t>2.6.1.2</t>
  </si>
  <si>
    <t>Muebles de alojamiento, excepto de oficina y estanteria</t>
  </si>
  <si>
    <t>2.6.1.2.01</t>
  </si>
  <si>
    <t>2.6.1.3</t>
  </si>
  <si>
    <t>Equipo computacional</t>
  </si>
  <si>
    <t>2.6.1.3.01</t>
  </si>
  <si>
    <t>2.6.1.4</t>
  </si>
  <si>
    <t>Electrodomésticos</t>
  </si>
  <si>
    <t>2.6.1.4.01</t>
  </si>
  <si>
    <t>2.6.1.9</t>
  </si>
  <si>
    <t>Otros Mobiliarios y Equipos no Identificados Precedentemente</t>
  </si>
  <si>
    <t>2.6.1.9.01</t>
  </si>
  <si>
    <t>2.6.2.1</t>
  </si>
  <si>
    <t>Equipos y aparatos audiovisuales</t>
  </si>
  <si>
    <t>2.6.2.1.01</t>
  </si>
  <si>
    <t>2.6.2.2</t>
  </si>
  <si>
    <t>Aparatos deportivos</t>
  </si>
  <si>
    <t>2.6.2.2.01</t>
  </si>
  <si>
    <t>2.6.2.3</t>
  </si>
  <si>
    <t>Cámaras fotográficas y de video</t>
  </si>
  <si>
    <t>2.6.2.3.01</t>
  </si>
  <si>
    <t>2.6.3.1</t>
  </si>
  <si>
    <t>Equipo médico y de laboratorio</t>
  </si>
  <si>
    <t>2.6.3.1.01</t>
  </si>
  <si>
    <t>2.6.3.2</t>
  </si>
  <si>
    <t>Instrumental médico y de laboratorio</t>
  </si>
  <si>
    <t>2.6.3.2.01</t>
  </si>
  <si>
    <t>2.6.3.4.01</t>
  </si>
  <si>
    <t>Equipo Meterologico y Sismologico</t>
  </si>
  <si>
    <t>2.6.4.1</t>
  </si>
  <si>
    <t>Automóviles y camiones</t>
  </si>
  <si>
    <t>2.6.4.1.01</t>
  </si>
  <si>
    <t>2.6.4.2</t>
  </si>
  <si>
    <t>Carrocerías y remolques</t>
  </si>
  <si>
    <t>2.6.4.2.01</t>
  </si>
  <si>
    <t>2.6.4.5</t>
  </si>
  <si>
    <t>Embarcaciones</t>
  </si>
  <si>
    <t>2.6.4.5.01</t>
  </si>
  <si>
    <t>2.6.4.8</t>
  </si>
  <si>
    <t>Otros equipos de transporte</t>
  </si>
  <si>
    <t>2.6.4.8.01</t>
  </si>
  <si>
    <t>2.6.5.1</t>
  </si>
  <si>
    <t>Maquinaria y equipo agropecuario</t>
  </si>
  <si>
    <t>2.6.5.1.01</t>
  </si>
  <si>
    <t>2.6.5.2</t>
  </si>
  <si>
    <t>Maquinaria y equipo industrial</t>
  </si>
  <si>
    <t>2.6.5.2.01</t>
  </si>
  <si>
    <t>2.6.5.3</t>
  </si>
  <si>
    <t>Maquinaria y equipo de construcción</t>
  </si>
  <si>
    <t>2.6.5.3.01</t>
  </si>
  <si>
    <t>2.6.5.4</t>
  </si>
  <si>
    <t>Sistemas de aire acondicionado, calefeacción y refrigeración industrial y co</t>
  </si>
  <si>
    <t>2.6.5.4.01</t>
  </si>
  <si>
    <t>2.6.5.5</t>
  </si>
  <si>
    <t>Equipo de comunicación, telecomunicaciones y señalamiento</t>
  </si>
  <si>
    <t>2.6.5.5..01</t>
  </si>
  <si>
    <t>2.6.5.6</t>
  </si>
  <si>
    <t>Equipo de generación eléctrica, aparatos y accesorios eléctricos</t>
  </si>
  <si>
    <t>2.6.5.6.01</t>
  </si>
  <si>
    <t>2.6.5.7</t>
  </si>
  <si>
    <t>Herramientas y maquinarias-herramientas</t>
  </si>
  <si>
    <t>2.6.5.7.01</t>
  </si>
  <si>
    <t>2.6.5.8</t>
  </si>
  <si>
    <t>Otros equipos</t>
  </si>
  <si>
    <t>2.6.5.8.01</t>
  </si>
  <si>
    <t>2.6.6.2</t>
  </si>
  <si>
    <t>Equipos de defensa</t>
  </si>
  <si>
    <t>2.6.6.1.01</t>
  </si>
  <si>
    <t>2.6.6.2.01</t>
  </si>
  <si>
    <t>Equipos de seguridad</t>
  </si>
  <si>
    <t>2.6.7.6</t>
  </si>
  <si>
    <t>Equinos</t>
  </si>
  <si>
    <t>2.6.7.6.01</t>
  </si>
  <si>
    <t>2.6.8.3</t>
  </si>
  <si>
    <t>Programas de informáticas y base de datos</t>
  </si>
  <si>
    <t>2.6.8.3.01</t>
  </si>
  <si>
    <t>Programas de informática</t>
  </si>
  <si>
    <t>2.6.8.8</t>
  </si>
  <si>
    <t>Licencias informáticas e intelectuales, industriales y comerciales</t>
  </si>
  <si>
    <t>2.6.8.8.01</t>
  </si>
  <si>
    <t>Informaticas</t>
  </si>
  <si>
    <t>2.6.8.9</t>
  </si>
  <si>
    <t>Otros activos intangibles</t>
  </si>
  <si>
    <t>2.6.8.9.01</t>
  </si>
  <si>
    <t>2.6.9.3</t>
  </si>
  <si>
    <t>Terrenos urbanos</t>
  </si>
  <si>
    <t>2.6.9.3.01</t>
  </si>
  <si>
    <t>Terrenos urbanos sin mejoras</t>
  </si>
  <si>
    <t>2.6.9.3.02</t>
  </si>
  <si>
    <t>Terrenos urbanos con mejoras</t>
  </si>
  <si>
    <t>2.6.9.4</t>
  </si>
  <si>
    <t>Tierras Rurales</t>
  </si>
  <si>
    <t>2.6.9.4.01</t>
  </si>
  <si>
    <t>Tierras rurales con mejoras</t>
  </si>
  <si>
    <t>OBRAS</t>
  </si>
  <si>
    <t>2.7.1.1</t>
  </si>
  <si>
    <t>Obras para edificación residencial (viviendas)</t>
  </si>
  <si>
    <t>2.7.1.1.01</t>
  </si>
  <si>
    <t>2.7.1.2</t>
  </si>
  <si>
    <t xml:space="preserve">Obras para edificación no residencial </t>
  </si>
  <si>
    <t>2.7.1.2.01</t>
  </si>
  <si>
    <t>2.7.2.6</t>
  </si>
  <si>
    <t>Infraestructura y plantaciones agrícolas</t>
  </si>
  <si>
    <t>2.7.2.6.01</t>
  </si>
  <si>
    <t>2.7.2.7</t>
  </si>
  <si>
    <t>Obras urbanísticas</t>
  </si>
  <si>
    <t>2.7.2.7.01</t>
  </si>
  <si>
    <t>Disminución de pasivos</t>
  </si>
  <si>
    <t>4.2.1.1</t>
  </si>
  <si>
    <t>Disminución de cuentas por pagar de corto plazo</t>
  </si>
  <si>
    <t>4.2.1.1.03</t>
  </si>
  <si>
    <t>Disminución de ctas. por pagar internas de corto plazo deuda administrat</t>
  </si>
  <si>
    <t>Subtotal de Desembolsos</t>
  </si>
  <si>
    <t>BALANCE DISPONIBLE AL CORTE</t>
  </si>
  <si>
    <t>DEPARTAMENTO EJECUCION PRESUPUESTARIA</t>
  </si>
  <si>
    <t>DESGLOSE</t>
  </si>
  <si>
    <t xml:space="preserve">4 Transferencia Corriente </t>
  </si>
  <si>
    <t>5 Transferencia de Capital</t>
  </si>
  <si>
    <t>TOTAL OBJ. 4 Y 5</t>
  </si>
  <si>
    <t>TOTAL GASTOS MARZO 2018</t>
  </si>
  <si>
    <t xml:space="preserve"> </t>
  </si>
  <si>
    <t xml:space="preserve">TOTAL GASTOS MENOS OBJ. 4 Y 5. </t>
  </si>
  <si>
    <t>DISTRIBUCIÓN PORCENTUAL</t>
  </si>
  <si>
    <t>MARZO 2018</t>
  </si>
  <si>
    <t>Servicios Personales</t>
  </si>
  <si>
    <t>Servicios No Personales</t>
  </si>
  <si>
    <t>Materiales y Suministros</t>
  </si>
  <si>
    <t>Transferencias Corrientes Y Capital</t>
  </si>
  <si>
    <t>Activos no Financieros</t>
  </si>
  <si>
    <t>Obras</t>
  </si>
  <si>
    <t>Total General Desembolsos</t>
  </si>
  <si>
    <t>BALANCE DISPONIBLE AL 31/03/2018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</si>
</sst>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0.0%"/>
  </numFmts>
  <fonts count="16">
    <font>
      <sz val="10"/>
      <name val="Arial"/>
    </font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sz val="10"/>
      <color rgb="FF00B050"/>
      <name val="Arial"/>
      <family val="2"/>
    </font>
    <font>
      <b/>
      <sz val="10"/>
      <color rgb="FFFF0000"/>
      <name val="Arial"/>
      <family val="2"/>
    </font>
    <font>
      <sz val="10"/>
      <color theme="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 applyNumberFormat="0" applyFont="0" applyFill="0" applyBorder="0" applyProtection="0">
      <alignment wrapText="1"/>
    </xf>
    <xf numFmtId="164" fontId="1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3" applyFont="1">
      <alignment wrapText="1"/>
    </xf>
    <xf numFmtId="164" fontId="2" fillId="0" borderId="0" xfId="4" applyFont="1"/>
    <xf numFmtId="0" fontId="4" fillId="0" borderId="0" xfId="3" applyFont="1" applyBorder="1" applyAlignment="1">
      <alignment wrapText="1"/>
    </xf>
    <xf numFmtId="0" fontId="0" fillId="0" borderId="0" xfId="0" applyAlignment="1">
      <alignment horizontal="left"/>
    </xf>
    <xf numFmtId="0" fontId="2" fillId="0" borderId="0" xfId="0" applyFont="1"/>
    <xf numFmtId="0" fontId="4" fillId="0" borderId="0" xfId="0" applyFont="1" applyAlignment="1">
      <alignment horizontal="center"/>
    </xf>
    <xf numFmtId="0" fontId="0" fillId="0" borderId="0" xfId="0" applyBorder="1" applyAlignment="1">
      <alignment horizontal="left"/>
    </xf>
    <xf numFmtId="0" fontId="2" fillId="0" borderId="0" xfId="0" applyFont="1" applyBorder="1"/>
    <xf numFmtId="164" fontId="2" fillId="0" borderId="0" xfId="4" applyFont="1" applyBorder="1"/>
    <xf numFmtId="164" fontId="4" fillId="0" borderId="0" xfId="4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Border="1"/>
    <xf numFmtId="164" fontId="5" fillId="0" borderId="0" xfId="4" applyFont="1" applyBorder="1"/>
    <xf numFmtId="4" fontId="6" fillId="0" borderId="0" xfId="4" applyNumberFormat="1" applyFont="1" applyBorder="1" applyAlignment="1"/>
    <xf numFmtId="4" fontId="6" fillId="0" borderId="1" xfId="4" applyNumberFormat="1" applyFont="1" applyBorder="1" applyAlignment="1"/>
    <xf numFmtId="165" fontId="4" fillId="0" borderId="0" xfId="4" applyNumberFormat="1" applyFont="1" applyBorder="1"/>
    <xf numFmtId="0" fontId="5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164" fontId="2" fillId="0" borderId="0" xfId="4" applyFont="1" applyFill="1"/>
    <xf numFmtId="0" fontId="7" fillId="3" borderId="0" xfId="3" applyFont="1" applyFill="1" applyBorder="1" applyAlignment="1">
      <alignment horizontal="center" vertical="center"/>
    </xf>
    <xf numFmtId="0" fontId="5" fillId="3" borderId="0" xfId="3" applyFont="1" applyFill="1" applyBorder="1" applyAlignment="1">
      <alignment horizontal="center" vertical="center"/>
    </xf>
    <xf numFmtId="12" fontId="4" fillId="3" borderId="0" xfId="4" applyNumberFormat="1" applyFont="1" applyFill="1" applyBorder="1" applyAlignment="1">
      <alignment horizontal="right" vertical="center"/>
    </xf>
    <xf numFmtId="164" fontId="5" fillId="2" borderId="0" xfId="4" applyFont="1" applyFill="1" applyBorder="1"/>
    <xf numFmtId="0" fontId="8" fillId="0" borderId="0" xfId="3" applyFont="1">
      <alignment wrapText="1"/>
    </xf>
    <xf numFmtId="49" fontId="5" fillId="3" borderId="0" xfId="3" applyNumberFormat="1" applyFont="1" applyFill="1" applyBorder="1" applyAlignment="1">
      <alignment horizontal="center" vertical="center"/>
    </xf>
    <xf numFmtId="0" fontId="5" fillId="3" borderId="0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43" fontId="5" fillId="2" borderId="0" xfId="1" applyFont="1" applyFill="1" applyBorder="1" applyAlignment="1">
      <alignment horizontal="right"/>
    </xf>
    <xf numFmtId="43" fontId="5" fillId="2" borderId="0" xfId="1" applyFont="1" applyFill="1" applyBorder="1"/>
    <xf numFmtId="164" fontId="2" fillId="0" borderId="0" xfId="4" applyFont="1" applyFill="1" applyAlignment="1"/>
    <xf numFmtId="0" fontId="9" fillId="0" borderId="0" xfId="3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4" fontId="5" fillId="0" borderId="0" xfId="1" applyNumberFormat="1" applyFont="1" applyFill="1" applyBorder="1" applyAlignment="1">
      <alignment horizontal="right"/>
    </xf>
    <xf numFmtId="4" fontId="9" fillId="0" borderId="0" xfId="4" applyNumberFormat="1" applyFont="1" applyBorder="1"/>
    <xf numFmtId="164" fontId="2" fillId="0" borderId="0" xfId="4" applyFont="1" applyFill="1" applyAlignment="1">
      <alignment horizontal="left"/>
    </xf>
    <xf numFmtId="0" fontId="9" fillId="0" borderId="0" xfId="3" applyFont="1" applyFill="1" applyBorder="1" applyAlignment="1">
      <alignment horizontal="left" vertical="center"/>
    </xf>
    <xf numFmtId="4" fontId="2" fillId="0" borderId="0" xfId="0" applyNumberFormat="1" applyFont="1"/>
    <xf numFmtId="4" fontId="10" fillId="0" borderId="0" xfId="4" applyNumberFormat="1" applyFont="1" applyBorder="1"/>
    <xf numFmtId="4" fontId="2" fillId="0" borderId="0" xfId="3" applyNumberFormat="1" applyFont="1">
      <alignment wrapText="1"/>
    </xf>
    <xf numFmtId="4" fontId="8" fillId="0" borderId="0" xfId="3" applyNumberFormat="1" applyFont="1">
      <alignment wrapText="1"/>
    </xf>
    <xf numFmtId="4" fontId="0" fillId="0" borderId="0" xfId="0" applyNumberFormat="1"/>
    <xf numFmtId="4" fontId="2" fillId="0" borderId="0" xfId="1" applyNumberFormat="1" applyFont="1" applyFill="1"/>
    <xf numFmtId="4" fontId="2" fillId="0" borderId="0" xfId="1" applyNumberFormat="1" applyFont="1" applyFill="1" applyBorder="1" applyAlignment="1">
      <alignment horizontal="right"/>
    </xf>
    <xf numFmtId="0" fontId="2" fillId="0" borderId="0" xfId="4" applyNumberFormat="1" applyFont="1" applyFill="1"/>
    <xf numFmtId="4" fontId="2" fillId="0" borderId="0" xfId="4" applyNumberFormat="1" applyFont="1" applyFill="1"/>
    <xf numFmtId="4" fontId="2" fillId="0" borderId="0" xfId="1" applyNumberFormat="1" applyFont="1" applyFill="1" applyBorder="1"/>
    <xf numFmtId="4" fontId="9" fillId="0" borderId="0" xfId="3" applyNumberFormat="1" applyFont="1" applyFill="1" applyBorder="1" applyAlignment="1">
      <alignment horizontal="left" vertical="center"/>
    </xf>
    <xf numFmtId="49" fontId="5" fillId="3" borderId="0" xfId="0" applyNumberFormat="1" applyFont="1" applyFill="1" applyBorder="1" applyAlignment="1">
      <alignment horizontal="center"/>
    </xf>
    <xf numFmtId="0" fontId="5" fillId="3" borderId="0" xfId="0" applyFont="1" applyFill="1" applyBorder="1" applyAlignment="1">
      <alignment horizontal="left"/>
    </xf>
    <xf numFmtId="0" fontId="4" fillId="3" borderId="0" xfId="0" applyFont="1" applyFill="1" applyBorder="1"/>
    <xf numFmtId="4" fontId="5" fillId="2" borderId="0" xfId="1" applyNumberFormat="1" applyFont="1" applyFill="1" applyBorder="1" applyAlignment="1">
      <alignment horizontal="right"/>
    </xf>
    <xf numFmtId="4" fontId="5" fillId="2" borderId="0" xfId="4" applyNumberFormat="1" applyFont="1" applyFill="1" applyBorder="1"/>
    <xf numFmtId="164" fontId="2" fillId="0" borderId="0" xfId="4" applyFont="1" applyBorder="1" applyAlignment="1">
      <alignment horizontal="center"/>
    </xf>
    <xf numFmtId="49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vertical="center"/>
    </xf>
    <xf numFmtId="4" fontId="5" fillId="0" borderId="0" xfId="4" applyNumberFormat="1" applyFont="1" applyFill="1" applyBorder="1"/>
    <xf numFmtId="0" fontId="9" fillId="0" borderId="0" xfId="0" applyFont="1" applyBorder="1" applyAlignment="1">
      <alignment horizontal="center"/>
    </xf>
    <xf numFmtId="0" fontId="5" fillId="0" borderId="0" xfId="0" applyFont="1" applyAlignment="1">
      <alignment vertical="center"/>
    </xf>
    <xf numFmtId="4" fontId="2" fillId="0" borderId="0" xfId="4" applyNumberFormat="1" applyFont="1" applyBorder="1"/>
    <xf numFmtId="43" fontId="5" fillId="0" borderId="0" xfId="1" applyFont="1" applyFill="1" applyBorder="1" applyAlignment="1">
      <alignment horizontal="right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/>
    </xf>
    <xf numFmtId="0" fontId="5" fillId="0" borderId="0" xfId="0" applyFont="1"/>
    <xf numFmtId="4" fontId="5" fillId="0" borderId="0" xfId="1" applyNumberFormat="1" applyFont="1" applyFill="1"/>
    <xf numFmtId="4" fontId="5" fillId="0" borderId="0" xfId="1" applyNumberFormat="1" applyFont="1" applyFill="1" applyAlignment="1">
      <alignment horizontal="right"/>
    </xf>
    <xf numFmtId="4" fontId="11" fillId="0" borderId="0" xfId="4" applyNumberFormat="1" applyFont="1" applyBorder="1"/>
    <xf numFmtId="4" fontId="2" fillId="0" borderId="0" xfId="1" applyNumberFormat="1" applyFont="1" applyFill="1" applyAlignment="1">
      <alignment horizontal="right"/>
    </xf>
    <xf numFmtId="4" fontId="5" fillId="0" borderId="0" xfId="0" applyNumberFormat="1" applyFont="1"/>
    <xf numFmtId="4" fontId="2" fillId="4" borderId="0" xfId="4" applyNumberFormat="1" applyFont="1" applyFill="1" applyBorder="1"/>
    <xf numFmtId="43" fontId="5" fillId="4" borderId="0" xfId="1" applyFont="1" applyFill="1" applyBorder="1" applyAlignment="1">
      <alignment horizontal="right"/>
    </xf>
    <xf numFmtId="0" fontId="2" fillId="0" borderId="0" xfId="0" applyFont="1" applyAlignment="1">
      <alignment wrapText="1"/>
    </xf>
    <xf numFmtId="0" fontId="7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0" fontId="5" fillId="3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4" fontId="2" fillId="0" borderId="0" xfId="4" applyNumberFormat="1" applyFont="1" applyFill="1" applyBorder="1"/>
    <xf numFmtId="0" fontId="5" fillId="0" borderId="0" xfId="0" applyFont="1" applyFill="1" applyBorder="1"/>
    <xf numFmtId="0" fontId="2" fillId="0" borderId="0" xfId="0" applyFont="1" applyFill="1" applyBorder="1"/>
    <xf numFmtId="164" fontId="5" fillId="0" borderId="0" xfId="4" applyFont="1" applyAlignment="1">
      <alignment horizontal="center"/>
    </xf>
    <xf numFmtId="4" fontId="12" fillId="0" borderId="0" xfId="4" applyNumberFormat="1" applyFont="1" applyBorder="1"/>
    <xf numFmtId="164" fontId="2" fillId="0" borderId="0" xfId="4" applyFont="1" applyAlignment="1">
      <alignment horizontal="center"/>
    </xf>
    <xf numFmtId="0" fontId="5" fillId="0" borderId="0" xfId="0" applyFont="1" applyBorder="1" applyAlignment="1">
      <alignment wrapText="1"/>
    </xf>
    <xf numFmtId="0" fontId="2" fillId="0" borderId="0" xfId="0" applyFont="1" applyBorder="1" applyAlignment="1">
      <alignment wrapText="1"/>
    </xf>
    <xf numFmtId="4" fontId="13" fillId="0" borderId="0" xfId="4" applyNumberFormat="1" applyFont="1" applyFill="1" applyBorder="1"/>
    <xf numFmtId="43" fontId="2" fillId="0" borderId="0" xfId="1" applyFont="1" applyFill="1" applyBorder="1" applyAlignment="1">
      <alignment horizontal="right"/>
    </xf>
    <xf numFmtId="49" fontId="5" fillId="2" borderId="0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5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164" fontId="14" fillId="0" borderId="0" xfId="4" applyFont="1"/>
    <xf numFmtId="0" fontId="5" fillId="2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4" fontId="5" fillId="0" borderId="0" xfId="4" applyNumberFormat="1" applyFont="1" applyBorder="1"/>
    <xf numFmtId="4" fontId="5" fillId="2" borderId="0" xfId="0" applyNumberFormat="1" applyFont="1" applyFill="1" applyBorder="1" applyAlignment="1">
      <alignment horizontal="center"/>
    </xf>
    <xf numFmtId="43" fontId="2" fillId="0" borderId="0" xfId="3" applyNumberFormat="1" applyFont="1">
      <alignment wrapText="1"/>
    </xf>
    <xf numFmtId="0" fontId="0" fillId="3" borderId="0" xfId="0" applyFill="1" applyBorder="1" applyAlignment="1">
      <alignment horizontal="center"/>
    </xf>
    <xf numFmtId="4" fontId="2" fillId="3" borderId="0" xfId="1" applyNumberFormat="1" applyFont="1" applyFill="1" applyBorder="1" applyAlignment="1">
      <alignment horizontal="right"/>
    </xf>
    <xf numFmtId="4" fontId="4" fillId="3" borderId="0" xfId="4" applyNumberFormat="1" applyFont="1" applyFill="1" applyBorder="1"/>
    <xf numFmtId="43" fontId="2" fillId="0" borderId="0" xfId="1" applyFont="1" applyAlignment="1">
      <alignment wrapText="1"/>
    </xf>
    <xf numFmtId="43" fontId="2" fillId="3" borderId="0" xfId="1" applyFont="1" applyFill="1" applyBorder="1" applyAlignment="1">
      <alignment horizontal="right"/>
    </xf>
    <xf numFmtId="39" fontId="4" fillId="3" borderId="1" xfId="1" applyNumberFormat="1" applyFont="1" applyFill="1" applyBorder="1"/>
    <xf numFmtId="0" fontId="15" fillId="0" borderId="2" xfId="3" applyFont="1" applyBorder="1">
      <alignment wrapText="1"/>
    </xf>
    <xf numFmtId="0" fontId="5" fillId="0" borderId="0" xfId="3" applyFont="1">
      <alignment wrapText="1"/>
    </xf>
    <xf numFmtId="14" fontId="2" fillId="0" borderId="0" xfId="3" applyNumberFormat="1" applyFont="1" applyAlignment="1">
      <alignment horizontal="left" wrapText="1"/>
    </xf>
    <xf numFmtId="164" fontId="5" fillId="0" borderId="3" xfId="4" applyFont="1" applyBorder="1" applyAlignment="1">
      <alignment horizontal="center"/>
    </xf>
    <xf numFmtId="164" fontId="2" fillId="0" borderId="4" xfId="4" applyFont="1" applyBorder="1"/>
    <xf numFmtId="0" fontId="2" fillId="0" borderId="5" xfId="3" applyFont="1" applyBorder="1">
      <alignment wrapText="1"/>
    </xf>
    <xf numFmtId="49" fontId="5" fillId="0" borderId="6" xfId="4" applyNumberFormat="1" applyFont="1" applyBorder="1" applyAlignment="1">
      <alignment wrapText="1"/>
    </xf>
    <xf numFmtId="0" fontId="2" fillId="0" borderId="7" xfId="3" applyFont="1" applyBorder="1">
      <alignment wrapText="1"/>
    </xf>
    <xf numFmtId="164" fontId="2" fillId="0" borderId="2" xfId="4" applyFont="1" applyBorder="1"/>
    <xf numFmtId="164" fontId="2" fillId="0" borderId="0" xfId="3" applyNumberFormat="1" applyFont="1">
      <alignment wrapText="1"/>
    </xf>
    <xf numFmtId="49" fontId="5" fillId="0" borderId="6" xfId="4" applyNumberFormat="1" applyFont="1" applyBorder="1"/>
    <xf numFmtId="164" fontId="5" fillId="0" borderId="1" xfId="4" applyFont="1" applyBorder="1"/>
    <xf numFmtId="164" fontId="5" fillId="0" borderId="6" xfId="4" applyFont="1" applyBorder="1"/>
    <xf numFmtId="164" fontId="2" fillId="0" borderId="6" xfId="4" applyFont="1" applyBorder="1"/>
    <xf numFmtId="164" fontId="5" fillId="0" borderId="6" xfId="4" applyFont="1" applyBorder="1" applyAlignment="1">
      <alignment horizontal="center"/>
    </xf>
    <xf numFmtId="164" fontId="5" fillId="0" borderId="0" xfId="4" applyFont="1" applyBorder="1" applyAlignment="1">
      <alignment horizontal="center"/>
    </xf>
    <xf numFmtId="164" fontId="5" fillId="0" borderId="7" xfId="4" applyFont="1" applyBorder="1" applyAlignment="1">
      <alignment horizontal="center"/>
    </xf>
    <xf numFmtId="49" fontId="5" fillId="0" borderId="6" xfId="4" applyNumberFormat="1" applyFont="1" applyBorder="1" applyAlignment="1">
      <alignment horizontal="center"/>
    </xf>
    <xf numFmtId="49" fontId="5" fillId="0" borderId="0" xfId="4" applyNumberFormat="1" applyFont="1" applyBorder="1" applyAlignment="1">
      <alignment horizontal="center"/>
    </xf>
    <xf numFmtId="49" fontId="5" fillId="0" borderId="7" xfId="4" applyNumberFormat="1" applyFont="1" applyBorder="1" applyAlignment="1">
      <alignment horizontal="center"/>
    </xf>
    <xf numFmtId="164" fontId="7" fillId="0" borderId="6" xfId="4" applyFont="1" applyBorder="1"/>
    <xf numFmtId="166" fontId="2" fillId="0" borderId="7" xfId="2" applyNumberFormat="1" applyFont="1" applyBorder="1" applyAlignment="1">
      <alignment wrapText="1"/>
    </xf>
    <xf numFmtId="164" fontId="2" fillId="0" borderId="0" xfId="4" applyFont="1" applyFill="1" applyBorder="1"/>
    <xf numFmtId="166" fontId="5" fillId="0" borderId="7" xfId="2" applyNumberFormat="1" applyFont="1" applyBorder="1" applyAlignment="1">
      <alignment wrapText="1"/>
    </xf>
    <xf numFmtId="164" fontId="5" fillId="0" borderId="8" xfId="4" applyFont="1" applyBorder="1"/>
    <xf numFmtId="164" fontId="5" fillId="0" borderId="9" xfId="4" applyFont="1" applyBorder="1"/>
    <xf numFmtId="166" fontId="5" fillId="0" borderId="10" xfId="2" applyNumberFormat="1" applyFont="1" applyBorder="1" applyAlignment="1">
      <alignment wrapText="1"/>
    </xf>
    <xf numFmtId="9" fontId="2" fillId="0" borderId="0" xfId="2" applyFont="1"/>
    <xf numFmtId="0" fontId="3" fillId="0" borderId="0" xfId="3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</cellXfs>
  <cellStyles count="5">
    <cellStyle name="Comma_D2006" xfId="4"/>
    <cellStyle name="Millares" xfId="1" builtinId="3"/>
    <cellStyle name="Normal" xfId="0" builtinId="0"/>
    <cellStyle name="Normal_D2006" xfId="3"/>
    <cellStyle name="Porcentual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/>
              <a:t>DISTRIBUCION PORCENTUAL EJECUCION PRESUPUESTARIA,</a:t>
            </a:r>
            <a:r>
              <a:rPr lang="es-ES" baseline="0"/>
              <a:t> MARZO 2018</a:t>
            </a:r>
            <a:endParaRPr lang="es-ES"/>
          </a:p>
        </c:rich>
      </c:tx>
      <c:layout>
        <c:manualLayout>
          <c:xMode val="edge"/>
          <c:yMode val="edge"/>
          <c:x val="0.17053233330996861"/>
          <c:y val="3.0579426302676641E-3"/>
        </c:manualLayout>
      </c:layout>
    </c:title>
    <c:view3D>
      <c:rotX val="30"/>
      <c:perspective val="30"/>
    </c:view3D>
    <c:plotArea>
      <c:layout/>
      <c:pie3DChart>
        <c:varyColors val="1"/>
        <c:ser>
          <c:idx val="0"/>
          <c:order val="0"/>
          <c:dPt>
            <c:idx val="3"/>
            <c:spPr>
              <a:solidFill>
                <a:schemeClr val="accent5">
                  <a:lumMod val="40000"/>
                  <a:lumOff val="60000"/>
                </a:schemeClr>
              </a:solidFill>
            </c:spPr>
          </c:dPt>
          <c:dLbls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DO"/>
              </a:p>
            </c:txPr>
            <c:showPercent val="1"/>
            <c:showLeaderLines val="1"/>
          </c:dLbls>
          <c:cat>
            <c:strRef>
              <c:f>'EJECUCION MARZO 2018'!$G$358:$G$363</c:f>
              <c:strCache>
                <c:ptCount val="6"/>
                <c:pt idx="0">
                  <c:v>Servicios Personales</c:v>
                </c:pt>
                <c:pt idx="1">
                  <c:v>Servicios No Personales</c:v>
                </c:pt>
                <c:pt idx="2">
                  <c:v>Materiales y Suministros</c:v>
                </c:pt>
                <c:pt idx="3">
                  <c:v>Transferencias Corrientes Y Capital</c:v>
                </c:pt>
                <c:pt idx="4">
                  <c:v>Activos no Financieros</c:v>
                </c:pt>
                <c:pt idx="5">
                  <c:v>Obras</c:v>
                </c:pt>
              </c:strCache>
            </c:strRef>
          </c:cat>
          <c:val>
            <c:numRef>
              <c:f>'EJECUCION MARZO 2018'!$H$358:$H$363</c:f>
              <c:numCache>
                <c:formatCode>_-* #,##0.00_-;\-* #,##0.00_-;_-* "-"??_-;_-@_-</c:formatCode>
                <c:ptCount val="6"/>
                <c:pt idx="0">
                  <c:v>100737360.98</c:v>
                </c:pt>
                <c:pt idx="1">
                  <c:v>8379723.4900000002</c:v>
                </c:pt>
                <c:pt idx="2">
                  <c:v>18039895.73</c:v>
                </c:pt>
                <c:pt idx="3">
                  <c:v>424976318.13</c:v>
                </c:pt>
                <c:pt idx="4">
                  <c:v>13231676.679999998</c:v>
                </c:pt>
                <c:pt idx="5">
                  <c:v>0</c:v>
                </c:pt>
              </c:numCache>
            </c:numRef>
          </c:val>
        </c:ser>
        <c:dLbls>
          <c:showPercent val="1"/>
        </c:dLbls>
      </c:pie3DChart>
      <c:spPr>
        <a:noFill/>
        <a:ln w="25400">
          <a:noFill/>
        </a:ln>
      </c:spPr>
    </c:plotArea>
    <c:legend>
      <c:legendPos val="t"/>
      <c:layout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DO"/>
        </a:p>
      </c:txPr>
    </c:legend>
    <c:plotVisOnly val="1"/>
    <c:dispBlanksAs val="zero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DO"/>
    </a:p>
  </c:txPr>
  <c:printSettings>
    <c:headerFooter/>
    <c:pageMargins b="0.75000000000000777" l="0.70000000000000062" r="0.70000000000000062" t="0.75000000000000777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2.png"/><Relationship Id="rId7" Type="http://schemas.openxmlformats.org/officeDocument/2006/relationships/image" Target="../media/image6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10" Type="http://schemas.openxmlformats.org/officeDocument/2006/relationships/image" Target="../media/image9.png"/><Relationship Id="rId4" Type="http://schemas.openxmlformats.org/officeDocument/2006/relationships/image" Target="../media/image3.png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366</xdr:row>
      <xdr:rowOff>9525</xdr:rowOff>
    </xdr:from>
    <xdr:to>
      <xdr:col>9</xdr:col>
      <xdr:colOff>9525</xdr:colOff>
      <xdr:row>389</xdr:row>
      <xdr:rowOff>38100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608136</xdr:colOff>
      <xdr:row>0</xdr:row>
      <xdr:rowOff>87923</xdr:rowOff>
    </xdr:from>
    <xdr:to>
      <xdr:col>3</xdr:col>
      <xdr:colOff>1455861</xdr:colOff>
      <xdr:row>6</xdr:row>
      <xdr:rowOff>127489</xdr:rowOff>
    </xdr:to>
    <xdr:pic>
      <xdr:nvPicPr>
        <xdr:cNvPr id="4" name="Imagen 42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5578" y="87923"/>
          <a:ext cx="2144591" cy="984739"/>
        </a:xfrm>
        <a:prstGeom prst="rect">
          <a:avLst/>
        </a:prstGeom>
        <a:noFill/>
      </xdr:spPr>
    </xdr:pic>
    <xdr:clientData/>
  </xdr:twoCellAnchor>
  <xdr:twoCellAnchor>
    <xdr:from>
      <xdr:col>4</xdr:col>
      <xdr:colOff>36635</xdr:colOff>
      <xdr:row>1</xdr:row>
      <xdr:rowOff>87923</xdr:rowOff>
    </xdr:from>
    <xdr:to>
      <xdr:col>4</xdr:col>
      <xdr:colOff>979610</xdr:colOff>
      <xdr:row>6</xdr:row>
      <xdr:rowOff>30774</xdr:rowOff>
    </xdr:to>
    <xdr:grpSp>
      <xdr:nvGrpSpPr>
        <xdr:cNvPr id="5" name="Grupo 835"/>
        <xdr:cNvGrpSpPr>
          <a:grpSpLocks/>
        </xdr:cNvGrpSpPr>
      </xdr:nvGrpSpPr>
      <xdr:grpSpPr bwMode="auto">
        <a:xfrm>
          <a:off x="6711462" y="190500"/>
          <a:ext cx="942975" cy="785447"/>
          <a:chOff x="0" y="0"/>
          <a:chExt cx="9236" cy="7658"/>
        </a:xfrm>
      </xdr:grpSpPr>
      <xdr:pic>
        <xdr:nvPicPr>
          <xdr:cNvPr id="6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</xdr:spPr>
      </xdr:pic>
      <xdr:sp macro="" textlink="">
        <xdr:nvSpPr>
          <xdr:cNvPr id="7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522275 w 522275"/>
              <a:gd name="T3" fmla="*/ 484492 h 484492"/>
            </a:gdLst>
            <a:ahLst/>
            <a:cxnLst>
              <a:cxn ang="0">
                <a:pos x="522275" y="42850"/>
              </a:cxn>
              <a:cxn ang="0">
                <a:pos x="29617" y="285610"/>
              </a:cxn>
              <a:cxn ang="0">
                <a:pos x="7887" y="445275"/>
              </a:cxn>
              <a:cxn ang="0">
                <a:pos x="0" y="484492"/>
              </a:cxn>
              <a:cxn ang="0">
                <a:pos x="405270" y="394945"/>
              </a:cxn>
              <a:cxn ang="0">
                <a:pos x="484683" y="309956"/>
              </a:cxn>
              <a:cxn ang="0">
                <a:pos x="522275" y="42850"/>
              </a:cxn>
            </a:cxnLst>
            <a:rect l="T0" t="T1" r="T2" b="T3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</xdr:spPr>
      </xdr:pic>
      <xdr:sp macro="" textlink="">
        <xdr:nvSpPr>
          <xdr:cNvPr id="9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427686 w 427686"/>
              <a:gd name="T3" fmla="*/ 351231 h 351231"/>
            </a:gdLst>
            <a:ahLst/>
            <a:cxnLst>
              <a:cxn ang="0">
                <a:pos x="427686" y="9627"/>
              </a:cxn>
              <a:cxn ang="0">
                <a:pos x="15278" y="194069"/>
              </a:cxn>
              <a:cxn ang="0">
                <a:pos x="0" y="327177"/>
              </a:cxn>
              <a:cxn ang="0">
                <a:pos x="0" y="351231"/>
              </a:cxn>
              <a:cxn ang="0">
                <a:pos x="325349" y="256603"/>
              </a:cxn>
              <a:cxn ang="0">
                <a:pos x="391034" y="211709"/>
              </a:cxn>
              <a:cxn ang="0">
                <a:pos x="427686" y="9627"/>
              </a:cxn>
            </a:cxnLst>
            <a:rect l="T0" t="T1" r="T2" b="T3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</xdr:spPr>
      </xdr:pic>
      <xdr:sp macro="" textlink="">
        <xdr:nvSpPr>
          <xdr:cNvPr id="11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387020 w 387020"/>
              <a:gd name="T3" fmla="*/ 376034 h 376034"/>
            </a:gdLst>
            <a:ahLst/>
            <a:cxnLst>
              <a:cxn ang="0">
                <a:pos x="0" y="337134"/>
              </a:cxn>
              <a:cxn ang="0">
                <a:pos x="375450" y="149911"/>
              </a:cxn>
              <a:cxn ang="0">
                <a:pos x="384632" y="28003"/>
              </a:cxn>
              <a:cxn ang="0">
                <a:pos x="387020" y="0"/>
              </a:cxn>
              <a:cxn ang="0">
                <a:pos x="92545" y="92316"/>
              </a:cxn>
              <a:cxn ang="0">
                <a:pos x="36665" y="135077"/>
              </a:cxn>
              <a:cxn ang="0">
                <a:pos x="0" y="337134"/>
              </a:cxn>
            </a:cxnLst>
            <a:rect l="T0" t="T1" r="T2" b="T3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</xdr:spPr>
      </xdr:pic>
      <xdr:sp macro="" textlink="">
        <xdr:nvSpPr>
          <xdr:cNvPr id="13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460375 w 460375"/>
              <a:gd name="T1" fmla="*/ 0 h 360045"/>
              <a:gd name="T2" fmla="*/ 460375 w 460375"/>
              <a:gd name="T3" fmla="*/ 0 h 360045"/>
              <a:gd name="T4" fmla="*/ 398666 w 460375"/>
              <a:gd name="T5" fmla="*/ 72974 h 360045"/>
              <a:gd name="T6" fmla="*/ 201613 w 460375"/>
              <a:gd name="T7" fmla="*/ 37694 h 360045"/>
              <a:gd name="T8" fmla="*/ 201613 w 460375"/>
              <a:gd name="T9" fmla="*/ 37694 h 360045"/>
              <a:gd name="T10" fmla="*/ 84785 w 460375"/>
              <a:gd name="T11" fmla="*/ 12027 h 360045"/>
              <a:gd name="T12" fmla="*/ 51930 w 460375"/>
              <a:gd name="T13" fmla="*/ 113068 h 360045"/>
              <a:gd name="T14" fmla="*/ 51930 w 460375"/>
              <a:gd name="T15" fmla="*/ 113068 h 360045"/>
              <a:gd name="T16" fmla="*/ 6121 w 460375"/>
              <a:gd name="T17" fmla="*/ 348818 h 360045"/>
              <a:gd name="T18" fmla="*/ 0 w 460375"/>
              <a:gd name="T19" fmla="*/ 360045 h 360045"/>
              <a:gd name="T20" fmla="*/ 0 w 460375"/>
              <a:gd name="T21" fmla="*/ 360045 h 360045"/>
              <a:gd name="T22" fmla="*/ 351803 w 460375"/>
              <a:gd name="T23" fmla="*/ 341770 h 360045"/>
              <a:gd name="T24" fmla="*/ 432270 w 460375"/>
              <a:gd name="T25" fmla="*/ 243777 h 360045"/>
              <a:gd name="T26" fmla="*/ 432270 w 460375"/>
              <a:gd name="T27" fmla="*/ 243777 h 360045"/>
              <a:gd name="T28" fmla="*/ 457327 w 460375"/>
              <a:gd name="T29" fmla="*/ 15240 h 360045"/>
              <a:gd name="T30" fmla="*/ 460375 w 460375"/>
              <a:gd name="T31" fmla="*/ 0 h 360045"/>
              <a:gd name="T32" fmla="*/ 0 w 460375"/>
              <a:gd name="T33" fmla="*/ 0 h 360045"/>
              <a:gd name="T34" fmla="*/ 460375 w 460375"/>
              <a:gd name="T35" fmla="*/ 360045 h 3600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</a:cxnLst>
            <a:rect l="T32" t="T33" r="T34" b="T35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4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</xdr:spPr>
      </xdr:pic>
      <xdr:pic>
        <xdr:nvPicPr>
          <xdr:cNvPr id="15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</xdr:spPr>
      </xdr:pic>
      <xdr:pic>
        <xdr:nvPicPr>
          <xdr:cNvPr id="16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</xdr:spPr>
      </xdr:pic>
      <xdr:pic>
        <xdr:nvPicPr>
          <xdr:cNvPr id="17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10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</xdr:spPr>
      </xdr:pic>
      <xdr:sp macro="" textlink="">
        <xdr:nvSpPr>
          <xdr:cNvPr id="18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895 w 895"/>
              <a:gd name="T3" fmla="*/ 15555 h 15555"/>
            </a:gdLst>
            <a:ahLst/>
            <a:cxnLst>
              <a:cxn ang="0">
                <a:pos x="895" y="0"/>
              </a:cxn>
              <a:cxn ang="0">
                <a:pos x="895" y="15555"/>
              </a:cxn>
              <a:cxn ang="0">
                <a:pos x="495" y="14308"/>
              </a:cxn>
              <a:cxn ang="0">
                <a:pos x="0" y="9762"/>
              </a:cxn>
              <a:cxn ang="0">
                <a:pos x="895" y="0"/>
              </a:cxn>
            </a:cxnLst>
            <a:rect l="T0" t="T1" r="T2" b="T3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49916 w 49916"/>
              <a:gd name="T3" fmla="*/ 132207 h 132207"/>
            </a:gdLst>
            <a:ahLst/>
            <a:cxnLst>
              <a:cxn ang="0">
                <a:pos x="19965" y="0"/>
              </a:cxn>
              <a:cxn ang="0">
                <a:pos x="46215" y="0"/>
              </a:cxn>
              <a:cxn ang="0">
                <a:pos x="49916" y="304"/>
              </a:cxn>
              <a:cxn ang="0">
                <a:pos x="49916" y="22492"/>
              </a:cxn>
              <a:cxn ang="0">
                <a:pos x="44107" y="22492"/>
              </a:cxn>
              <a:cxn ang="0">
                <a:pos x="39357" y="54343"/>
              </a:cxn>
              <a:cxn ang="0">
                <a:pos x="45200" y="54343"/>
              </a:cxn>
              <a:cxn ang="0">
                <a:pos x="49916" y="52204"/>
              </a:cxn>
              <a:cxn ang="0">
                <a:pos x="49916" y="80944"/>
              </a:cxn>
              <a:cxn ang="0">
                <a:pos x="49644" y="80277"/>
              </a:cxn>
              <a:cxn ang="0">
                <a:pos x="42672" y="77699"/>
              </a:cxn>
              <a:cxn ang="0">
                <a:pos x="35763" y="77699"/>
              </a:cxn>
              <a:cxn ang="0">
                <a:pos x="27711" y="132207"/>
              </a:cxn>
              <a:cxn ang="0">
                <a:pos x="0" y="132207"/>
              </a:cxn>
              <a:cxn ang="0">
                <a:pos x="19965" y="0"/>
              </a:cxn>
            </a:cxnLst>
            <a:rect l="T0" t="T1" r="T2" b="T3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38590 w 38590"/>
              <a:gd name="T3" fmla="*/ 131903 h 131903"/>
            </a:gdLst>
            <a:ahLst/>
            <a:cxnLst>
              <a:cxn ang="0">
                <a:pos x="0" y="0"/>
              </a:cxn>
              <a:cxn ang="0">
                <a:pos x="17178" y="1411"/>
              </a:cxn>
              <a:cxn ang="0">
                <a:pos x="28506" y="7253"/>
              </a:cxn>
              <a:cxn ang="0">
                <a:pos x="35453" y="17400"/>
              </a:cxn>
              <a:cxn ang="0">
                <a:pos x="38196" y="31129"/>
              </a:cxn>
              <a:cxn ang="0">
                <a:pos x="33561" y="55716"/>
              </a:cxn>
              <a:cxn ang="0">
                <a:pos x="17152" y="67946"/>
              </a:cxn>
              <a:cxn ang="0">
                <a:pos x="26829" y="73839"/>
              </a:cxn>
              <a:cxn ang="0">
                <a:pos x="30246" y="84761"/>
              </a:cxn>
              <a:cxn ang="0">
                <a:pos x="28735" y="101601"/>
              </a:cxn>
              <a:cxn ang="0">
                <a:pos x="27249" y="119432"/>
              </a:cxn>
              <a:cxn ang="0">
                <a:pos x="27922" y="124994"/>
              </a:cxn>
              <a:cxn ang="0">
                <a:pos x="29471" y="129223"/>
              </a:cxn>
              <a:cxn ang="0">
                <a:pos x="29586" y="131903"/>
              </a:cxn>
              <a:cxn ang="0">
                <a:pos x="731" y="131903"/>
              </a:cxn>
              <a:cxn ang="0">
                <a:pos x="0" y="129620"/>
              </a:cxn>
              <a:cxn ang="0">
                <a:pos x="0" y="114064"/>
              </a:cxn>
              <a:cxn ang="0">
                <a:pos x="833" y="104979"/>
              </a:cxn>
              <a:cxn ang="0">
                <a:pos x="2560" y="86920"/>
              </a:cxn>
              <a:cxn ang="0">
                <a:pos x="0" y="80640"/>
              </a:cxn>
              <a:cxn ang="0">
                <a:pos x="0" y="51900"/>
              </a:cxn>
              <a:cxn ang="0">
                <a:pos x="6929" y="48756"/>
              </a:cxn>
              <a:cxn ang="0">
                <a:pos x="10523" y="33783"/>
              </a:cxn>
              <a:cxn ang="0">
                <a:pos x="7653" y="25198"/>
              </a:cxn>
              <a:cxn ang="0">
                <a:pos x="325" y="22188"/>
              </a:cxn>
              <a:cxn ang="0">
                <a:pos x="0" y="22188"/>
              </a:cxn>
              <a:cxn ang="0">
                <a:pos x="0" y="0"/>
              </a:cxn>
            </a:cxnLst>
            <a:rect l="T0" t="T1" r="T2" b="T3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19951 w 82944"/>
              <a:gd name="T1" fmla="*/ 0 h 132194"/>
              <a:gd name="T2" fmla="*/ 82944 w 82944"/>
              <a:gd name="T3" fmla="*/ 0 h 132194"/>
              <a:gd name="T4" fmla="*/ 79108 w 82944"/>
              <a:gd name="T5" fmla="*/ 25146 h 132194"/>
              <a:gd name="T6" fmla="*/ 43879 w 82944"/>
              <a:gd name="T7" fmla="*/ 25146 h 132194"/>
              <a:gd name="T8" fmla="*/ 40132 w 82944"/>
              <a:gd name="T9" fmla="*/ 50292 h 132194"/>
              <a:gd name="T10" fmla="*/ 74117 w 82944"/>
              <a:gd name="T11" fmla="*/ 50292 h 132194"/>
              <a:gd name="T12" fmla="*/ 70180 w 82944"/>
              <a:gd name="T13" fmla="*/ 75616 h 132194"/>
              <a:gd name="T14" fmla="*/ 36296 w 82944"/>
              <a:gd name="T15" fmla="*/ 75616 h 132194"/>
              <a:gd name="T16" fmla="*/ 31674 w 82944"/>
              <a:gd name="T17" fmla="*/ 106528 h 132194"/>
              <a:gd name="T18" fmla="*/ 68275 w 82944"/>
              <a:gd name="T19" fmla="*/ 106528 h 132194"/>
              <a:gd name="T20" fmla="*/ 64453 w 82944"/>
              <a:gd name="T21" fmla="*/ 132194 h 132194"/>
              <a:gd name="T22" fmla="*/ 0 w 82944"/>
              <a:gd name="T23" fmla="*/ 132194 h 132194"/>
              <a:gd name="T24" fmla="*/ 19951 w 82944"/>
              <a:gd name="T25" fmla="*/ 0 h 132194"/>
              <a:gd name="T26" fmla="*/ 0 w 82944"/>
              <a:gd name="T27" fmla="*/ 0 h 132194"/>
              <a:gd name="T28" fmla="*/ 82944 w 82944"/>
              <a:gd name="T29" fmla="*/ 132194 h 13219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</a:cxnLst>
            <a:rect l="T26" t="T27" r="T28" b="T29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19951 w 49975"/>
              <a:gd name="T1" fmla="*/ 0 h 132194"/>
              <a:gd name="T2" fmla="*/ 46177 w 49975"/>
              <a:gd name="T3" fmla="*/ 0 h 132194"/>
              <a:gd name="T4" fmla="*/ 49975 w 49975"/>
              <a:gd name="T5" fmla="*/ 309 h 132194"/>
              <a:gd name="T6" fmla="*/ 49975 w 49975"/>
              <a:gd name="T7" fmla="*/ 22492 h 132194"/>
              <a:gd name="T8" fmla="*/ 44221 w 49975"/>
              <a:gd name="T9" fmla="*/ 22492 h 132194"/>
              <a:gd name="T10" fmla="*/ 39001 w 49975"/>
              <a:gd name="T11" fmla="*/ 57163 h 132194"/>
              <a:gd name="T12" fmla="*/ 45745 w 49975"/>
              <a:gd name="T13" fmla="*/ 57163 h 132194"/>
              <a:gd name="T14" fmla="*/ 49975 w 49975"/>
              <a:gd name="T15" fmla="*/ 55043 h 132194"/>
              <a:gd name="T16" fmla="*/ 49975 w 49975"/>
              <a:gd name="T17" fmla="*/ 79649 h 132194"/>
              <a:gd name="T18" fmla="*/ 48857 w 49975"/>
              <a:gd name="T19" fmla="*/ 79832 h 132194"/>
              <a:gd name="T20" fmla="*/ 35661 w 49975"/>
              <a:gd name="T21" fmla="*/ 79832 h 132194"/>
              <a:gd name="T22" fmla="*/ 27838 w 49975"/>
              <a:gd name="T23" fmla="*/ 132194 h 132194"/>
              <a:gd name="T24" fmla="*/ 0 w 49975"/>
              <a:gd name="T25" fmla="*/ 132194 h 132194"/>
              <a:gd name="T26" fmla="*/ 19951 w 49975"/>
              <a:gd name="T27" fmla="*/ 0 h 132194"/>
              <a:gd name="T28" fmla="*/ 0 w 49975"/>
              <a:gd name="T29" fmla="*/ 0 h 132194"/>
              <a:gd name="T30" fmla="*/ 49975 w 49975"/>
              <a:gd name="T31" fmla="*/ 132194 h 13219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</a:cxnLst>
            <a:rect l="T28" t="T29" r="T30" b="T31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38925 w 38925"/>
              <a:gd name="T3" fmla="*/ 79340 h 79340"/>
            </a:gdLst>
            <a:ahLst/>
            <a:cxnLst>
              <a:cxn ang="0">
                <a:pos x="0" y="0"/>
              </a:cxn>
              <a:cxn ang="0">
                <a:pos x="17106" y="1393"/>
              </a:cxn>
              <a:cxn ang="0">
                <a:pos x="28422" y="7235"/>
              </a:cxn>
              <a:cxn ang="0">
                <a:pos x="35496" y="17623"/>
              </a:cxn>
              <a:cxn ang="0">
                <a:pos x="38290" y="31885"/>
              </a:cxn>
              <a:cxn ang="0">
                <a:pos x="29450" y="67712"/>
              </a:cxn>
              <a:cxn ang="0">
                <a:pos x="16924" y="76565"/>
              </a:cxn>
              <a:cxn ang="0">
                <a:pos x="0" y="79340"/>
              </a:cxn>
              <a:cxn ang="0">
                <a:pos x="0" y="54734"/>
              </a:cxn>
              <a:cxn ang="0">
                <a:pos x="7403" y="51024"/>
              </a:cxn>
              <a:cxn ang="0">
                <a:pos x="10933" y="34629"/>
              </a:cxn>
              <a:cxn ang="0">
                <a:pos x="7962" y="25434"/>
              </a:cxn>
              <a:cxn ang="0">
                <a:pos x="545" y="22182"/>
              </a:cxn>
              <a:cxn ang="0">
                <a:pos x="0" y="22182"/>
              </a:cxn>
              <a:cxn ang="0">
                <a:pos x="0" y="0"/>
              </a:cxn>
            </a:cxnLst>
            <a:rect l="T0" t="T1" r="T2" b="T3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88544 w 88544"/>
              <a:gd name="T3" fmla="*/ 135369 h 135369"/>
            </a:gdLst>
            <a:ahLst/>
            <a:cxnLst>
              <a:cxn ang="0">
                <a:pos x="14122" y="0"/>
              </a:cxn>
              <a:cxn ang="0">
                <a:pos x="41732" y="0"/>
              </a:cxn>
              <a:cxn ang="0">
                <a:pos x="28930" y="85915"/>
              </a:cxn>
              <a:cxn ang="0">
                <a:pos x="27356" y="97295"/>
              </a:cxn>
              <a:cxn ang="0">
                <a:pos x="26950" y="103518"/>
              </a:cxn>
              <a:cxn ang="0">
                <a:pos x="29222" y="109563"/>
              </a:cxn>
              <a:cxn ang="0">
                <a:pos x="34874" y="111760"/>
              </a:cxn>
              <a:cxn ang="0">
                <a:pos x="47904" y="86271"/>
              </a:cxn>
              <a:cxn ang="0">
                <a:pos x="48209" y="84201"/>
              </a:cxn>
              <a:cxn ang="0">
                <a:pos x="60922" y="0"/>
              </a:cxn>
              <a:cxn ang="0">
                <a:pos x="88544" y="0"/>
              </a:cxn>
              <a:cxn ang="0">
                <a:pos x="75488" y="87046"/>
              </a:cxn>
              <a:cxn ang="0">
                <a:pos x="70929" y="110554"/>
              </a:cxn>
              <a:cxn ang="0">
                <a:pos x="65887" y="121971"/>
              </a:cxn>
              <a:cxn ang="0">
                <a:pos x="54165" y="132093"/>
              </a:cxn>
              <a:cxn ang="0">
                <a:pos x="37795" y="135369"/>
              </a:cxn>
              <a:cxn ang="0">
                <a:pos x="10096" y="127470"/>
              </a:cxn>
              <a:cxn ang="0">
                <a:pos x="102" y="103518"/>
              </a:cxn>
              <a:cxn ang="0">
                <a:pos x="647" y="92227"/>
              </a:cxn>
              <a:cxn ang="0">
                <a:pos x="3010" y="73990"/>
              </a:cxn>
              <a:cxn ang="0">
                <a:pos x="14122" y="0"/>
              </a:cxn>
            </a:cxnLst>
            <a:rect l="T0" t="T1" r="T2" b="T3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14618 w 34875"/>
              <a:gd name="T1" fmla="*/ 0 h 24447"/>
              <a:gd name="T2" fmla="*/ 34875 w 34875"/>
              <a:gd name="T3" fmla="*/ 0 h 24447"/>
              <a:gd name="T4" fmla="*/ 9754 w 34875"/>
              <a:gd name="T5" fmla="*/ 24447 h 24447"/>
              <a:gd name="T6" fmla="*/ 0 w 34875"/>
              <a:gd name="T7" fmla="*/ 24447 h 24447"/>
              <a:gd name="T8" fmla="*/ 14618 w 34875"/>
              <a:gd name="T9" fmla="*/ 0 h 24447"/>
              <a:gd name="T10" fmla="*/ 0 w 34875"/>
              <a:gd name="T11" fmla="*/ 0 h 24447"/>
              <a:gd name="T12" fmla="*/ 34875 w 34875"/>
              <a:gd name="T13" fmla="*/ 24447 h 2444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T10" t="T11" r="T12" b="T13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19951 w 42221"/>
              <a:gd name="T1" fmla="*/ 0 h 132194"/>
              <a:gd name="T2" fmla="*/ 42221 w 42221"/>
              <a:gd name="T3" fmla="*/ 0 h 132194"/>
              <a:gd name="T4" fmla="*/ 42221 w 42221"/>
              <a:gd name="T5" fmla="*/ 33867 h 132194"/>
              <a:gd name="T6" fmla="*/ 39306 w 42221"/>
              <a:gd name="T7" fmla="*/ 53048 h 132194"/>
              <a:gd name="T8" fmla="*/ 42221 w 42221"/>
              <a:gd name="T9" fmla="*/ 53048 h 132194"/>
              <a:gd name="T10" fmla="*/ 42221 w 42221"/>
              <a:gd name="T11" fmla="*/ 73990 h 132194"/>
              <a:gd name="T12" fmla="*/ 36068 w 42221"/>
              <a:gd name="T13" fmla="*/ 73990 h 132194"/>
              <a:gd name="T14" fmla="*/ 30721 w 42221"/>
              <a:gd name="T15" fmla="*/ 109703 h 132194"/>
              <a:gd name="T16" fmla="*/ 37782 w 42221"/>
              <a:gd name="T17" fmla="*/ 109703 h 132194"/>
              <a:gd name="T18" fmla="*/ 42221 w 42221"/>
              <a:gd name="T19" fmla="*/ 107541 h 132194"/>
              <a:gd name="T20" fmla="*/ 42221 w 42221"/>
              <a:gd name="T21" fmla="*/ 132066 h 132194"/>
              <a:gd name="T22" fmla="*/ 41351 w 42221"/>
              <a:gd name="T23" fmla="*/ 132194 h 132194"/>
              <a:gd name="T24" fmla="*/ 0 w 42221"/>
              <a:gd name="T25" fmla="*/ 132194 h 132194"/>
              <a:gd name="T26" fmla="*/ 19951 w 42221"/>
              <a:gd name="T27" fmla="*/ 0 h 132194"/>
              <a:gd name="T28" fmla="*/ 0 w 42221"/>
              <a:gd name="T29" fmla="*/ 0 h 132194"/>
              <a:gd name="T30" fmla="*/ 42221 w 42221"/>
              <a:gd name="T31" fmla="*/ 132194 h 13219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</a:cxnLst>
            <a:rect l="T28" t="T29" r="T30" b="T31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44876 w 44876"/>
              <a:gd name="T3" fmla="*/ 132066 h 132066"/>
            </a:gdLst>
            <a:ahLst/>
            <a:cxnLst>
              <a:cxn ang="0">
                <a:pos x="0" y="0"/>
              </a:cxn>
              <a:cxn ang="0">
                <a:pos x="2673" y="0"/>
              </a:cxn>
              <a:cxn ang="0">
                <a:pos x="34627" y="6299"/>
              </a:cxn>
              <a:cxn ang="0">
                <a:pos x="44507" y="27724"/>
              </a:cxn>
              <a:cxn ang="0">
                <a:pos x="40037" y="51753"/>
              </a:cxn>
              <a:cxn ang="0">
                <a:pos x="24568" y="65227"/>
              </a:cxn>
              <a:cxn ang="0">
                <a:pos x="34906" y="74295"/>
              </a:cxn>
              <a:cxn ang="0">
                <a:pos x="38691" y="88748"/>
              </a:cxn>
              <a:cxn ang="0">
                <a:pos x="29814" y="121514"/>
              </a:cxn>
              <a:cxn ang="0">
                <a:pos x="17276" y="129516"/>
              </a:cxn>
              <a:cxn ang="0">
                <a:pos x="0" y="132066"/>
              </a:cxn>
              <a:cxn ang="0">
                <a:pos x="0" y="107541"/>
              </a:cxn>
              <a:cxn ang="0">
                <a:pos x="7715" y="103784"/>
              </a:cxn>
              <a:cxn ang="0">
                <a:pos x="11462" y="87046"/>
              </a:cxn>
              <a:cxn ang="0">
                <a:pos x="8363" y="77419"/>
              </a:cxn>
              <a:cxn ang="0">
                <a:pos x="591" y="73990"/>
              </a:cxn>
              <a:cxn ang="0">
                <a:pos x="0" y="73990"/>
              </a:cxn>
              <a:cxn ang="0">
                <a:pos x="0" y="53048"/>
              </a:cxn>
              <a:cxn ang="0">
                <a:pos x="3372" y="53048"/>
              </a:cxn>
              <a:cxn ang="0">
                <a:pos x="14637" y="47638"/>
              </a:cxn>
              <a:cxn ang="0">
                <a:pos x="18155" y="32525"/>
              </a:cxn>
              <a:cxn ang="0">
                <a:pos x="15298" y="23901"/>
              </a:cxn>
              <a:cxn ang="0">
                <a:pos x="8096" y="20955"/>
              </a:cxn>
              <a:cxn ang="0">
                <a:pos x="1962" y="20955"/>
              </a:cxn>
              <a:cxn ang="0">
                <a:pos x="0" y="33867"/>
              </a:cxn>
              <a:cxn ang="0">
                <a:pos x="0" y="0"/>
              </a:cxn>
            </a:cxnLst>
            <a:rect l="T0" t="T1" r="T2" b="T3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19939 w 68415"/>
              <a:gd name="T1" fmla="*/ 0 h 132194"/>
              <a:gd name="T2" fmla="*/ 47739 w 68415"/>
              <a:gd name="T3" fmla="*/ 0 h 132194"/>
              <a:gd name="T4" fmla="*/ 31814 w 68415"/>
              <a:gd name="T5" fmla="*/ 106172 h 132194"/>
              <a:gd name="T6" fmla="*/ 68415 w 68415"/>
              <a:gd name="T7" fmla="*/ 106172 h 132194"/>
              <a:gd name="T8" fmla="*/ 64605 w 68415"/>
              <a:gd name="T9" fmla="*/ 132194 h 132194"/>
              <a:gd name="T10" fmla="*/ 0 w 68415"/>
              <a:gd name="T11" fmla="*/ 132194 h 132194"/>
              <a:gd name="T12" fmla="*/ 19939 w 68415"/>
              <a:gd name="T13" fmla="*/ 0 h 132194"/>
              <a:gd name="T14" fmla="*/ 0 w 68415"/>
              <a:gd name="T15" fmla="*/ 0 h 132194"/>
              <a:gd name="T16" fmla="*/ 68415 w 68415"/>
              <a:gd name="T17" fmla="*/ 132194 h 13219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T14" t="T15" r="T16" b="T17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19812 w 47803"/>
              <a:gd name="T1" fmla="*/ 0 h 132194"/>
              <a:gd name="T2" fmla="*/ 47803 w 47803"/>
              <a:gd name="T3" fmla="*/ 0 h 132194"/>
              <a:gd name="T4" fmla="*/ 27863 w 47803"/>
              <a:gd name="T5" fmla="*/ 132194 h 132194"/>
              <a:gd name="T6" fmla="*/ 0 w 47803"/>
              <a:gd name="T7" fmla="*/ 132194 h 132194"/>
              <a:gd name="T8" fmla="*/ 19812 w 47803"/>
              <a:gd name="T9" fmla="*/ 0 h 132194"/>
              <a:gd name="T10" fmla="*/ 0 w 47803"/>
              <a:gd name="T11" fmla="*/ 0 h 132194"/>
              <a:gd name="T12" fmla="*/ 47803 w 47803"/>
              <a:gd name="T13" fmla="*/ 132194 h 13219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T10" t="T11" r="T12" b="T13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82385 w 82385"/>
              <a:gd name="T3" fmla="*/ 138544 h 138544"/>
            </a:gdLst>
            <a:ahLst/>
            <a:cxnLst>
              <a:cxn ang="0">
                <a:pos x="48158" y="0"/>
              </a:cxn>
              <a:cxn ang="0">
                <a:pos x="72771" y="8496"/>
              </a:cxn>
              <a:cxn ang="0">
                <a:pos x="82270" y="32537"/>
              </a:cxn>
              <a:cxn ang="0">
                <a:pos x="82220" y="40945"/>
              </a:cxn>
              <a:cxn ang="0">
                <a:pos x="81381" y="50648"/>
              </a:cxn>
              <a:cxn ang="0">
                <a:pos x="55004" y="50648"/>
              </a:cxn>
              <a:cxn ang="0">
                <a:pos x="56045" y="41466"/>
              </a:cxn>
              <a:cxn ang="0">
                <a:pos x="56273" y="35014"/>
              </a:cxn>
              <a:cxn ang="0">
                <a:pos x="53784" y="26962"/>
              </a:cxn>
              <a:cxn ang="0">
                <a:pos x="47498" y="24130"/>
              </a:cxn>
              <a:cxn ang="0">
                <a:pos x="39573" y="28550"/>
              </a:cxn>
              <a:cxn ang="0">
                <a:pos x="34175" y="51854"/>
              </a:cxn>
              <a:cxn ang="0">
                <a:pos x="28943" y="86525"/>
              </a:cxn>
              <a:cxn ang="0">
                <a:pos x="27267" y="98374"/>
              </a:cxn>
              <a:cxn ang="0">
                <a:pos x="26822" y="105334"/>
              </a:cxn>
              <a:cxn ang="0">
                <a:pos x="29286" y="111938"/>
              </a:cxn>
              <a:cxn ang="0">
                <a:pos x="35178" y="114414"/>
              </a:cxn>
              <a:cxn ang="0">
                <a:pos x="43510" y="109360"/>
              </a:cxn>
              <a:cxn ang="0">
                <a:pos x="49022" y="86182"/>
              </a:cxn>
              <a:cxn ang="0">
                <a:pos x="75882" y="86182"/>
              </a:cxn>
              <a:cxn ang="0">
                <a:pos x="62788" y="126619"/>
              </a:cxn>
              <a:cxn ang="0">
                <a:pos x="34912" y="138544"/>
              </a:cxn>
              <a:cxn ang="0">
                <a:pos x="9665" y="129667"/>
              </a:cxn>
              <a:cxn ang="0">
                <a:pos x="88" y="103696"/>
              </a:cxn>
              <a:cxn ang="0">
                <a:pos x="305" y="95161"/>
              </a:cxn>
              <a:cxn ang="0">
                <a:pos x="1739" y="81191"/>
              </a:cxn>
              <a:cxn ang="0">
                <a:pos x="6858" y="46863"/>
              </a:cxn>
              <a:cxn ang="0">
                <a:pos x="12814" y="23952"/>
              </a:cxn>
              <a:cxn ang="0">
                <a:pos x="25920" y="5893"/>
              </a:cxn>
              <a:cxn ang="0">
                <a:pos x="48158" y="0"/>
              </a:cxn>
            </a:cxnLst>
            <a:rect l="T0" t="T1" r="T2" b="T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45517 w 50724"/>
              <a:gd name="T1" fmla="*/ 0 h 132194"/>
              <a:gd name="T2" fmla="*/ 50724 w 50724"/>
              <a:gd name="T3" fmla="*/ 0 h 132194"/>
              <a:gd name="T4" fmla="*/ 50724 w 50724"/>
              <a:gd name="T5" fmla="*/ 52405 h 132194"/>
              <a:gd name="T6" fmla="*/ 41910 w 50724"/>
              <a:gd name="T7" fmla="*/ 84036 h 132194"/>
              <a:gd name="T8" fmla="*/ 50724 w 50724"/>
              <a:gd name="T9" fmla="*/ 84036 h 132194"/>
              <a:gd name="T10" fmla="*/ 50724 w 50724"/>
              <a:gd name="T11" fmla="*/ 106693 h 132194"/>
              <a:gd name="T12" fmla="*/ 35585 w 50724"/>
              <a:gd name="T13" fmla="*/ 106693 h 132194"/>
              <a:gd name="T14" fmla="*/ 28537 w 50724"/>
              <a:gd name="T15" fmla="*/ 132194 h 132194"/>
              <a:gd name="T16" fmla="*/ 0 w 50724"/>
              <a:gd name="T17" fmla="*/ 132194 h 132194"/>
              <a:gd name="T18" fmla="*/ 45517 w 50724"/>
              <a:gd name="T19" fmla="*/ 0 h 132194"/>
              <a:gd name="T20" fmla="*/ 0 w 50724"/>
              <a:gd name="T21" fmla="*/ 0 h 132194"/>
              <a:gd name="T22" fmla="*/ 50724 w 50724"/>
              <a:gd name="T23" fmla="*/ 132194 h 13219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T20" t="T21" r="T22" b="T2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28054 w 34251"/>
              <a:gd name="T3" fmla="*/ 0 h 132194"/>
              <a:gd name="T4" fmla="*/ 34251 w 34251"/>
              <a:gd name="T5" fmla="*/ 132194 h 132194"/>
              <a:gd name="T6" fmla="*/ 7353 w 34251"/>
              <a:gd name="T7" fmla="*/ 132194 h 132194"/>
              <a:gd name="T8" fmla="*/ 7480 w 34251"/>
              <a:gd name="T9" fmla="*/ 106693 h 132194"/>
              <a:gd name="T10" fmla="*/ 0 w 34251"/>
              <a:gd name="T11" fmla="*/ 106693 h 132194"/>
              <a:gd name="T12" fmla="*/ 0 w 34251"/>
              <a:gd name="T13" fmla="*/ 84036 h 132194"/>
              <a:gd name="T14" fmla="*/ 7823 w 34251"/>
              <a:gd name="T15" fmla="*/ 84036 h 132194"/>
              <a:gd name="T16" fmla="*/ 8813 w 34251"/>
              <a:gd name="T17" fmla="*/ 20777 h 132194"/>
              <a:gd name="T18" fmla="*/ 0 w 34251"/>
              <a:gd name="T19" fmla="*/ 52405 h 132194"/>
              <a:gd name="T20" fmla="*/ 0 w 34251"/>
              <a:gd name="T21" fmla="*/ 0 h 132194"/>
              <a:gd name="T22" fmla="*/ 0 w 34251"/>
              <a:gd name="T23" fmla="*/ 0 h 132194"/>
              <a:gd name="T24" fmla="*/ 34251 w 34251"/>
              <a:gd name="T25" fmla="*/ 132194 h 13219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T22" t="T23" r="T24" b="T25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19152 w 44354"/>
              <a:gd name="T1" fmla="*/ 0 h 127826"/>
              <a:gd name="T2" fmla="*/ 44354 w 44354"/>
              <a:gd name="T3" fmla="*/ 0 h 127826"/>
              <a:gd name="T4" fmla="*/ 44354 w 44354"/>
              <a:gd name="T5" fmla="*/ 22898 h 127826"/>
              <a:gd name="T6" fmla="*/ 42659 w 44354"/>
              <a:gd name="T7" fmla="*/ 22898 h 127826"/>
              <a:gd name="T8" fmla="*/ 30315 w 44354"/>
              <a:gd name="T9" fmla="*/ 104915 h 127826"/>
              <a:gd name="T10" fmla="*/ 36284 w 44354"/>
              <a:gd name="T11" fmla="*/ 104915 h 127826"/>
              <a:gd name="T12" fmla="*/ 44354 w 44354"/>
              <a:gd name="T13" fmla="*/ 101115 h 127826"/>
              <a:gd name="T14" fmla="*/ 44354 w 44354"/>
              <a:gd name="T15" fmla="*/ 127180 h 127826"/>
              <a:gd name="T16" fmla="*/ 42075 w 44354"/>
              <a:gd name="T17" fmla="*/ 127826 h 127826"/>
              <a:gd name="T18" fmla="*/ 0 w 44354"/>
              <a:gd name="T19" fmla="*/ 127826 h 127826"/>
              <a:gd name="T20" fmla="*/ 19152 w 44354"/>
              <a:gd name="T21" fmla="*/ 0 h 127826"/>
              <a:gd name="T22" fmla="*/ 0 w 44354"/>
              <a:gd name="T23" fmla="*/ 0 h 127826"/>
              <a:gd name="T24" fmla="*/ 44354 w 44354"/>
              <a:gd name="T25" fmla="*/ 127826 h 1278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T22" t="T23" r="T24" b="T25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40418 w 40418"/>
              <a:gd name="T3" fmla="*/ 127180 h 127180"/>
            </a:gdLst>
            <a:ahLst/>
            <a:cxnLst>
              <a:cxn ang="0">
                <a:pos x="0" y="0"/>
              </a:cxn>
              <a:cxn ang="0">
                <a:pos x="6827" y="0"/>
              </a:cxn>
              <a:cxn ang="0">
                <a:pos x="31376" y="8052"/>
              </a:cxn>
              <a:cxn ang="0">
                <a:pos x="40317" y="32614"/>
              </a:cxn>
              <a:cxn ang="0">
                <a:pos x="40241" y="41656"/>
              </a:cxn>
              <a:cxn ang="0">
                <a:pos x="39288" y="52883"/>
              </a:cxn>
              <a:cxn ang="0">
                <a:pos x="34907" y="83833"/>
              </a:cxn>
              <a:cxn ang="0">
                <a:pos x="29344" y="105753"/>
              </a:cxn>
              <a:cxn ang="0">
                <a:pos x="17368" y="122263"/>
              </a:cxn>
              <a:cxn ang="0">
                <a:pos x="0" y="127180"/>
              </a:cxn>
              <a:cxn ang="0">
                <a:pos x="0" y="101115"/>
              </a:cxn>
              <a:cxn ang="0">
                <a:pos x="2585" y="99898"/>
              </a:cxn>
              <a:cxn ang="0">
                <a:pos x="8668" y="77356"/>
              </a:cxn>
              <a:cxn ang="0">
                <a:pos x="12898" y="48311"/>
              </a:cxn>
              <a:cxn ang="0">
                <a:pos x="13825" y="40259"/>
              </a:cxn>
              <a:cxn ang="0">
                <a:pos x="14003" y="33782"/>
              </a:cxn>
              <a:cxn ang="0">
                <a:pos x="11399" y="25641"/>
              </a:cxn>
              <a:cxn ang="0">
                <a:pos x="4401" y="22898"/>
              </a:cxn>
              <a:cxn ang="0">
                <a:pos x="0" y="22898"/>
              </a:cxn>
              <a:cxn ang="0">
                <a:pos x="0" y="0"/>
              </a:cxn>
            </a:cxnLst>
            <a:rect l="T0" t="T1" r="T2" b="T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40026 w 40026"/>
              <a:gd name="T3" fmla="*/ 132327 h 132327"/>
            </a:gdLst>
            <a:ahLst/>
            <a:cxnLst>
              <a:cxn ang="0">
                <a:pos x="40026" y="0"/>
              </a:cxn>
              <a:cxn ang="0">
                <a:pos x="40026" y="24906"/>
              </a:cxn>
              <a:cxn ang="0">
                <a:pos x="38150" y="25951"/>
              </a:cxn>
              <a:cxn ang="0">
                <a:pos x="32918" y="48481"/>
              </a:cxn>
              <a:cxn ang="0">
                <a:pos x="27927" y="82022"/>
              </a:cxn>
              <a:cxn ang="0">
                <a:pos x="26301" y="93490"/>
              </a:cxn>
              <a:cxn ang="0">
                <a:pos x="25908" y="100208"/>
              </a:cxn>
              <a:cxn ang="0">
                <a:pos x="28308" y="106597"/>
              </a:cxn>
              <a:cxn ang="0">
                <a:pos x="34010" y="108997"/>
              </a:cxn>
              <a:cxn ang="0">
                <a:pos x="40026" y="105579"/>
              </a:cxn>
              <a:cxn ang="0">
                <a:pos x="40026" y="130632"/>
              </a:cxn>
              <a:cxn ang="0">
                <a:pos x="33630" y="132327"/>
              </a:cxn>
              <a:cxn ang="0">
                <a:pos x="9385" y="123780"/>
              </a:cxn>
              <a:cxn ang="0">
                <a:pos x="114" y="99218"/>
              </a:cxn>
              <a:cxn ang="0">
                <a:pos x="317" y="89604"/>
              </a:cxn>
              <a:cxn ang="0">
                <a:pos x="1498" y="76878"/>
              </a:cxn>
              <a:cxn ang="0">
                <a:pos x="6388" y="43185"/>
              </a:cxn>
              <a:cxn ang="0">
                <a:pos x="12712" y="20275"/>
              </a:cxn>
              <a:cxn ang="0">
                <a:pos x="25158" y="3828"/>
              </a:cxn>
              <a:cxn ang="0">
                <a:pos x="40026" y="0"/>
              </a:cxn>
            </a:cxnLst>
            <a:rect l="T0" t="T1" r="T2" b="T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40034 w 40034"/>
              <a:gd name="T3" fmla="*/ 132278 h 132278"/>
            </a:gdLst>
            <a:ahLst/>
            <a:cxnLst>
              <a:cxn ang="0">
                <a:pos x="6392" y="0"/>
              </a:cxn>
              <a:cxn ang="0">
                <a:pos x="30636" y="8636"/>
              </a:cxn>
              <a:cxn ang="0">
                <a:pos x="39946" y="33706"/>
              </a:cxn>
              <a:cxn ang="0">
                <a:pos x="39717" y="42583"/>
              </a:cxn>
              <a:cxn ang="0">
                <a:pos x="38523" y="55448"/>
              </a:cxn>
              <a:cxn ang="0">
                <a:pos x="33596" y="88227"/>
              </a:cxn>
              <a:cxn ang="0">
                <a:pos x="27715" y="110833"/>
              </a:cxn>
              <a:cxn ang="0">
                <a:pos x="15079" y="128283"/>
              </a:cxn>
              <a:cxn ang="0">
                <a:pos x="0" y="132278"/>
              </a:cxn>
              <a:cxn ang="0">
                <a:pos x="0" y="107224"/>
              </a:cxn>
              <a:cxn ang="0">
                <a:pos x="1808" y="106197"/>
              </a:cxn>
              <a:cxn ang="0">
                <a:pos x="7090" y="83668"/>
              </a:cxn>
              <a:cxn ang="0">
                <a:pos x="12119" y="50305"/>
              </a:cxn>
              <a:cxn ang="0">
                <a:pos x="13732" y="38849"/>
              </a:cxn>
              <a:cxn ang="0">
                <a:pos x="14114" y="32118"/>
              </a:cxn>
              <a:cxn ang="0">
                <a:pos x="11663" y="25730"/>
              </a:cxn>
              <a:cxn ang="0">
                <a:pos x="5783" y="23330"/>
              </a:cxn>
              <a:cxn ang="0">
                <a:pos x="0" y="26552"/>
              </a:cxn>
              <a:cxn ang="0">
                <a:pos x="0" y="1646"/>
              </a:cxn>
              <a:cxn ang="0">
                <a:pos x="6392" y="0"/>
              </a:cxn>
            </a:cxnLst>
            <a:rect l="T0" t="T1" r="T2" b="T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122631 w 122631"/>
              <a:gd name="T3" fmla="*/ 127838 h 127838"/>
            </a:gdLst>
            <a:ahLst/>
            <a:cxnLst>
              <a:cxn ang="0">
                <a:pos x="19152" y="0"/>
              </a:cxn>
              <a:cxn ang="0">
                <a:pos x="55855" y="0"/>
              </a:cxn>
              <a:cxn ang="0">
                <a:pos x="58420" y="73304"/>
              </a:cxn>
              <a:cxn ang="0">
                <a:pos x="59703" y="73304"/>
              </a:cxn>
              <a:cxn ang="0">
                <a:pos x="63398" y="60439"/>
              </a:cxn>
              <a:cxn ang="0">
                <a:pos x="66624" y="50317"/>
              </a:cxn>
              <a:cxn ang="0">
                <a:pos x="83921" y="0"/>
              </a:cxn>
              <a:cxn ang="0">
                <a:pos x="122631" y="0"/>
              </a:cxn>
              <a:cxn ang="0">
                <a:pos x="103569" y="127838"/>
              </a:cxn>
              <a:cxn ang="0">
                <a:pos x="78397" y="127838"/>
              </a:cxn>
              <a:cxn ang="0">
                <a:pos x="90424" y="60350"/>
              </a:cxn>
              <a:cxn ang="0">
                <a:pos x="92773" y="47562"/>
              </a:cxn>
              <a:cxn ang="0">
                <a:pos x="96520" y="27572"/>
              </a:cxn>
              <a:cxn ang="0">
                <a:pos x="95238" y="27572"/>
              </a:cxn>
              <a:cxn ang="0">
                <a:pos x="61633" y="127838"/>
              </a:cxn>
              <a:cxn ang="0">
                <a:pos x="41923" y="127838"/>
              </a:cxn>
              <a:cxn ang="0">
                <a:pos x="37922" y="27572"/>
              </a:cxn>
              <a:cxn ang="0">
                <a:pos x="37046" y="27572"/>
              </a:cxn>
              <a:cxn ang="0">
                <a:pos x="36043" y="39408"/>
              </a:cxn>
              <a:cxn ang="0">
                <a:pos x="34989" y="48476"/>
              </a:cxn>
              <a:cxn ang="0">
                <a:pos x="25032" y="127838"/>
              </a:cxn>
              <a:cxn ang="0">
                <a:pos x="0" y="127838"/>
              </a:cxn>
              <a:cxn ang="0">
                <a:pos x="19152" y="0"/>
              </a:cxn>
            </a:cxnLst>
            <a:rect l="T0" t="T1" r="T2" b="T3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18999 w 46165"/>
              <a:gd name="T1" fmla="*/ 0 h 127838"/>
              <a:gd name="T2" fmla="*/ 46165 w 46165"/>
              <a:gd name="T3" fmla="*/ 0 h 127838"/>
              <a:gd name="T4" fmla="*/ 27013 w 46165"/>
              <a:gd name="T5" fmla="*/ 127838 h 127838"/>
              <a:gd name="T6" fmla="*/ 0 w 46165"/>
              <a:gd name="T7" fmla="*/ 127838 h 127838"/>
              <a:gd name="T8" fmla="*/ 18999 w 46165"/>
              <a:gd name="T9" fmla="*/ 0 h 127838"/>
              <a:gd name="T10" fmla="*/ 0 w 46165"/>
              <a:gd name="T11" fmla="*/ 0 h 127838"/>
              <a:gd name="T12" fmla="*/ 46165 w 46165"/>
              <a:gd name="T13" fmla="*/ 127838 h 12783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T10" t="T11" r="T12" b="T13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91884 w 91884"/>
              <a:gd name="T3" fmla="*/ 127838 h 127838"/>
            </a:gdLst>
            <a:ahLst/>
            <a:cxnLst>
              <a:cxn ang="0">
                <a:pos x="18999" y="0"/>
              </a:cxn>
              <a:cxn ang="0">
                <a:pos x="46266" y="0"/>
              </a:cxn>
              <a:cxn ang="0">
                <a:pos x="53099" y="43167"/>
              </a:cxn>
              <a:cxn ang="0">
                <a:pos x="54445" y="53340"/>
              </a:cxn>
              <a:cxn ang="0">
                <a:pos x="57201" y="75794"/>
              </a:cxn>
              <a:cxn ang="0">
                <a:pos x="57785" y="75794"/>
              </a:cxn>
              <a:cxn ang="0">
                <a:pos x="59613" y="52502"/>
              </a:cxn>
              <a:cxn ang="0">
                <a:pos x="60693" y="39929"/>
              </a:cxn>
              <a:cxn ang="0">
                <a:pos x="66573" y="0"/>
              </a:cxn>
              <a:cxn ang="0">
                <a:pos x="91884" y="0"/>
              </a:cxn>
              <a:cxn ang="0">
                <a:pos x="72746" y="127838"/>
              </a:cxn>
              <a:cxn ang="0">
                <a:pos x="45644" y="127838"/>
              </a:cxn>
              <a:cxn ang="0">
                <a:pos x="39103" y="84506"/>
              </a:cxn>
              <a:cxn ang="0">
                <a:pos x="36538" y="66040"/>
              </a:cxn>
              <a:cxn ang="0">
                <a:pos x="34607" y="49644"/>
              </a:cxn>
              <a:cxn ang="0">
                <a:pos x="33566" y="49644"/>
              </a:cxn>
              <a:cxn ang="0">
                <a:pos x="31991" y="75756"/>
              </a:cxn>
              <a:cxn ang="0">
                <a:pos x="30811" y="87592"/>
              </a:cxn>
              <a:cxn ang="0">
                <a:pos x="25171" y="127838"/>
              </a:cxn>
              <a:cxn ang="0">
                <a:pos x="0" y="127838"/>
              </a:cxn>
              <a:cxn ang="0">
                <a:pos x="18999" y="0"/>
              </a:cxn>
            </a:cxnLst>
            <a:rect l="T0" t="T1" r="T2" b="T3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18999 w 46177"/>
              <a:gd name="T1" fmla="*/ 0 h 127838"/>
              <a:gd name="T2" fmla="*/ 46177 w 46177"/>
              <a:gd name="T3" fmla="*/ 0 h 127838"/>
              <a:gd name="T4" fmla="*/ 27025 w 46177"/>
              <a:gd name="T5" fmla="*/ 127838 h 127838"/>
              <a:gd name="T6" fmla="*/ 0 w 46177"/>
              <a:gd name="T7" fmla="*/ 127838 h 127838"/>
              <a:gd name="T8" fmla="*/ 18999 w 46177"/>
              <a:gd name="T9" fmla="*/ 0 h 127838"/>
              <a:gd name="T10" fmla="*/ 0 w 46177"/>
              <a:gd name="T11" fmla="*/ 0 h 127838"/>
              <a:gd name="T12" fmla="*/ 46177 w 46177"/>
              <a:gd name="T13" fmla="*/ 127838 h 12783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T10" t="T11" r="T12" b="T13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79820 w 79820"/>
              <a:gd name="T3" fmla="*/ 133960 h 133960"/>
            </a:gdLst>
            <a:ahLst/>
            <a:cxnLst>
              <a:cxn ang="0">
                <a:pos x="46558" y="0"/>
              </a:cxn>
              <a:cxn ang="0">
                <a:pos x="70447" y="8217"/>
              </a:cxn>
              <a:cxn ang="0">
                <a:pos x="79693" y="31458"/>
              </a:cxn>
              <a:cxn ang="0">
                <a:pos x="79667" y="39586"/>
              </a:cxn>
              <a:cxn ang="0">
                <a:pos x="78867" y="48984"/>
              </a:cxn>
              <a:cxn ang="0">
                <a:pos x="53264" y="48984"/>
              </a:cxn>
              <a:cxn ang="0">
                <a:pos x="54280" y="40094"/>
              </a:cxn>
              <a:cxn ang="0">
                <a:pos x="54508" y="33858"/>
              </a:cxn>
              <a:cxn ang="0">
                <a:pos x="52070" y="26060"/>
              </a:cxn>
              <a:cxn ang="0">
                <a:pos x="45962" y="23330"/>
              </a:cxn>
              <a:cxn ang="0">
                <a:pos x="38265" y="27597"/>
              </a:cxn>
              <a:cxn ang="0">
                <a:pos x="33045" y="50127"/>
              </a:cxn>
              <a:cxn ang="0">
                <a:pos x="28042" y="83668"/>
              </a:cxn>
              <a:cxn ang="0">
                <a:pos x="26429" y="95123"/>
              </a:cxn>
              <a:cxn ang="0">
                <a:pos x="26035" y="101841"/>
              </a:cxn>
              <a:cxn ang="0">
                <a:pos x="28435" y="108242"/>
              </a:cxn>
              <a:cxn ang="0">
                <a:pos x="34151" y="110642"/>
              </a:cxn>
              <a:cxn ang="0">
                <a:pos x="42215" y="105740"/>
              </a:cxn>
              <a:cxn ang="0">
                <a:pos x="47536" y="83337"/>
              </a:cxn>
              <a:cxn ang="0">
                <a:pos x="73584" y="83337"/>
              </a:cxn>
              <a:cxn ang="0">
                <a:pos x="60947" y="122415"/>
              </a:cxn>
              <a:cxn ang="0">
                <a:pos x="33909" y="133960"/>
              </a:cxn>
              <a:cxn ang="0">
                <a:pos x="9411" y="125387"/>
              </a:cxn>
              <a:cxn ang="0">
                <a:pos x="76" y="100266"/>
              </a:cxn>
              <a:cxn ang="0">
                <a:pos x="292" y="92011"/>
              </a:cxn>
              <a:cxn ang="0">
                <a:pos x="1639" y="78524"/>
              </a:cxn>
              <a:cxn ang="0">
                <a:pos x="6566" y="45314"/>
              </a:cxn>
              <a:cxn ang="0">
                <a:pos x="12294" y="23152"/>
              </a:cxn>
              <a:cxn ang="0">
                <a:pos x="24981" y="5690"/>
              </a:cxn>
              <a:cxn ang="0">
                <a:pos x="46558" y="0"/>
              </a:cxn>
            </a:cxnLst>
            <a:rect l="T0" t="T1" r="T2" b="T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43929 w 49066"/>
              <a:gd name="T1" fmla="*/ 0 h 127838"/>
              <a:gd name="T2" fmla="*/ 49066 w 49066"/>
              <a:gd name="T3" fmla="*/ 0 h 127838"/>
              <a:gd name="T4" fmla="*/ 49066 w 49066"/>
              <a:gd name="T5" fmla="*/ 50681 h 127838"/>
              <a:gd name="T6" fmla="*/ 40589 w 49066"/>
              <a:gd name="T7" fmla="*/ 81267 h 127838"/>
              <a:gd name="T8" fmla="*/ 49066 w 49066"/>
              <a:gd name="T9" fmla="*/ 81267 h 127838"/>
              <a:gd name="T10" fmla="*/ 49066 w 49066"/>
              <a:gd name="T11" fmla="*/ 103175 h 127838"/>
              <a:gd name="T12" fmla="*/ 34480 w 49066"/>
              <a:gd name="T13" fmla="*/ 103175 h 127838"/>
              <a:gd name="T14" fmla="*/ 27673 w 49066"/>
              <a:gd name="T15" fmla="*/ 127838 h 127838"/>
              <a:gd name="T16" fmla="*/ 0 w 49066"/>
              <a:gd name="T17" fmla="*/ 127838 h 127838"/>
              <a:gd name="T18" fmla="*/ 43929 w 49066"/>
              <a:gd name="T19" fmla="*/ 0 h 127838"/>
              <a:gd name="T20" fmla="*/ 0 w 49066"/>
              <a:gd name="T21" fmla="*/ 0 h 127838"/>
              <a:gd name="T22" fmla="*/ 49066 w 49066"/>
              <a:gd name="T23" fmla="*/ 127838 h 12783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T20" t="T21" r="T22" b="T2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27172 w 33420"/>
              <a:gd name="T3" fmla="*/ 0 h 127838"/>
              <a:gd name="T4" fmla="*/ 33420 w 33420"/>
              <a:gd name="T5" fmla="*/ 127838 h 127838"/>
              <a:gd name="T6" fmla="*/ 7284 w 33420"/>
              <a:gd name="T7" fmla="*/ 127838 h 127838"/>
              <a:gd name="T8" fmla="*/ 7386 w 33420"/>
              <a:gd name="T9" fmla="*/ 103175 h 127838"/>
              <a:gd name="T10" fmla="*/ 0 w 33420"/>
              <a:gd name="T11" fmla="*/ 103175 h 127838"/>
              <a:gd name="T12" fmla="*/ 0 w 33420"/>
              <a:gd name="T13" fmla="*/ 81267 h 127838"/>
              <a:gd name="T14" fmla="*/ 7677 w 33420"/>
              <a:gd name="T15" fmla="*/ 81267 h 127838"/>
              <a:gd name="T16" fmla="*/ 8478 w 33420"/>
              <a:gd name="T17" fmla="*/ 20091 h 127838"/>
              <a:gd name="T18" fmla="*/ 0 w 33420"/>
              <a:gd name="T19" fmla="*/ 50681 h 127838"/>
              <a:gd name="T20" fmla="*/ 0 w 33420"/>
              <a:gd name="T21" fmla="*/ 0 h 127838"/>
              <a:gd name="T22" fmla="*/ 0 w 33420"/>
              <a:gd name="T23" fmla="*/ 0 h 127838"/>
              <a:gd name="T24" fmla="*/ 33420 w 33420"/>
              <a:gd name="T25" fmla="*/ 127838 h 12783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T22" t="T23" r="T24" b="T25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91872 w 91872"/>
              <a:gd name="T3" fmla="*/ 127838 h 127838"/>
            </a:gdLst>
            <a:ahLst/>
            <a:cxnLst>
              <a:cxn ang="0">
                <a:pos x="18986" y="0"/>
              </a:cxn>
              <a:cxn ang="0">
                <a:pos x="46254" y="0"/>
              </a:cxn>
              <a:cxn ang="0">
                <a:pos x="53099" y="43167"/>
              </a:cxn>
              <a:cxn ang="0">
                <a:pos x="54458" y="53340"/>
              </a:cxn>
              <a:cxn ang="0">
                <a:pos x="57188" y="75794"/>
              </a:cxn>
              <a:cxn ang="0">
                <a:pos x="57785" y="75794"/>
              </a:cxn>
              <a:cxn ang="0">
                <a:pos x="59613" y="52502"/>
              </a:cxn>
              <a:cxn ang="0">
                <a:pos x="60693" y="39929"/>
              </a:cxn>
              <a:cxn ang="0">
                <a:pos x="66573" y="0"/>
              </a:cxn>
              <a:cxn ang="0">
                <a:pos x="91872" y="0"/>
              </a:cxn>
              <a:cxn ang="0">
                <a:pos x="72733" y="127838"/>
              </a:cxn>
              <a:cxn ang="0">
                <a:pos x="45644" y="127838"/>
              </a:cxn>
              <a:cxn ang="0">
                <a:pos x="39091" y="84506"/>
              </a:cxn>
              <a:cxn ang="0">
                <a:pos x="36538" y="66040"/>
              </a:cxn>
              <a:cxn ang="0">
                <a:pos x="34607" y="49644"/>
              </a:cxn>
              <a:cxn ang="0">
                <a:pos x="33541" y="49644"/>
              </a:cxn>
              <a:cxn ang="0">
                <a:pos x="31979" y="75756"/>
              </a:cxn>
              <a:cxn ang="0">
                <a:pos x="30797" y="87592"/>
              </a:cxn>
              <a:cxn ang="0">
                <a:pos x="25171" y="127838"/>
              </a:cxn>
              <a:cxn ang="0">
                <a:pos x="0" y="127838"/>
              </a:cxn>
              <a:cxn ang="0">
                <a:pos x="18986" y="0"/>
              </a:cxn>
            </a:cxnLst>
            <a:rect l="T0" t="T1" r="T2" b="T3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43929 w 49078"/>
              <a:gd name="T1" fmla="*/ 0 h 127838"/>
              <a:gd name="T2" fmla="*/ 49078 w 49078"/>
              <a:gd name="T3" fmla="*/ 0 h 127838"/>
              <a:gd name="T4" fmla="*/ 49078 w 49078"/>
              <a:gd name="T5" fmla="*/ 50681 h 127838"/>
              <a:gd name="T6" fmla="*/ 40589 w 49078"/>
              <a:gd name="T7" fmla="*/ 81267 h 127838"/>
              <a:gd name="T8" fmla="*/ 49078 w 49078"/>
              <a:gd name="T9" fmla="*/ 81267 h 127838"/>
              <a:gd name="T10" fmla="*/ 49078 w 49078"/>
              <a:gd name="T11" fmla="*/ 103175 h 127838"/>
              <a:gd name="T12" fmla="*/ 34480 w 49078"/>
              <a:gd name="T13" fmla="*/ 103175 h 127838"/>
              <a:gd name="T14" fmla="*/ 27711 w 49078"/>
              <a:gd name="T15" fmla="*/ 127838 h 127838"/>
              <a:gd name="T16" fmla="*/ 0 w 49078"/>
              <a:gd name="T17" fmla="*/ 127838 h 127838"/>
              <a:gd name="T18" fmla="*/ 43929 w 49078"/>
              <a:gd name="T19" fmla="*/ 0 h 127838"/>
              <a:gd name="T20" fmla="*/ 0 w 49078"/>
              <a:gd name="T21" fmla="*/ 0 h 127838"/>
              <a:gd name="T22" fmla="*/ 49078 w 49078"/>
              <a:gd name="T23" fmla="*/ 127838 h 12783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T20" t="T21" r="T22" b="T2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27172 w 33395"/>
              <a:gd name="T3" fmla="*/ 0 h 127838"/>
              <a:gd name="T4" fmla="*/ 33395 w 33395"/>
              <a:gd name="T5" fmla="*/ 127838 h 127838"/>
              <a:gd name="T6" fmla="*/ 7272 w 33395"/>
              <a:gd name="T7" fmla="*/ 127838 h 127838"/>
              <a:gd name="T8" fmla="*/ 7386 w 33395"/>
              <a:gd name="T9" fmla="*/ 103175 h 127838"/>
              <a:gd name="T10" fmla="*/ 0 w 33395"/>
              <a:gd name="T11" fmla="*/ 103175 h 127838"/>
              <a:gd name="T12" fmla="*/ 0 w 33395"/>
              <a:gd name="T13" fmla="*/ 81267 h 127838"/>
              <a:gd name="T14" fmla="*/ 7652 w 33395"/>
              <a:gd name="T15" fmla="*/ 81267 h 127838"/>
              <a:gd name="T16" fmla="*/ 8490 w 33395"/>
              <a:gd name="T17" fmla="*/ 20091 h 127838"/>
              <a:gd name="T18" fmla="*/ 0 w 33395"/>
              <a:gd name="T19" fmla="*/ 50681 h 127838"/>
              <a:gd name="T20" fmla="*/ 0 w 33395"/>
              <a:gd name="T21" fmla="*/ 0 h 127838"/>
              <a:gd name="T22" fmla="*/ 0 w 33395"/>
              <a:gd name="T23" fmla="*/ 0 h 127838"/>
              <a:gd name="T24" fmla="*/ 33395 w 33395"/>
              <a:gd name="T25" fmla="*/ 127838 h 12783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T22" t="T23" r="T24" b="T25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895 w 895"/>
              <a:gd name="T3" fmla="*/ 15577 h 15577"/>
            </a:gdLst>
            <a:ahLst/>
            <a:cxnLst>
              <a:cxn ang="0">
                <a:pos x="895" y="0"/>
              </a:cxn>
              <a:cxn ang="0">
                <a:pos x="895" y="15577"/>
              </a:cxn>
              <a:cxn ang="0">
                <a:pos x="482" y="14308"/>
              </a:cxn>
              <a:cxn ang="0">
                <a:pos x="0" y="9762"/>
              </a:cxn>
              <a:cxn ang="0">
                <a:pos x="895" y="0"/>
              </a:cxn>
            </a:cxnLst>
            <a:rect l="T0" t="T1" r="T2" b="T3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49917 w 49917"/>
              <a:gd name="T3" fmla="*/ 132182 h 132182"/>
            </a:gdLst>
            <a:ahLst/>
            <a:cxnLst>
              <a:cxn ang="0">
                <a:pos x="19964" y="0"/>
              </a:cxn>
              <a:cxn ang="0">
                <a:pos x="46203" y="0"/>
              </a:cxn>
              <a:cxn ang="0">
                <a:pos x="49917" y="305"/>
              </a:cxn>
              <a:cxn ang="0">
                <a:pos x="49917" y="22479"/>
              </a:cxn>
              <a:cxn ang="0">
                <a:pos x="44095" y="22479"/>
              </a:cxn>
              <a:cxn ang="0">
                <a:pos x="39370" y="54318"/>
              </a:cxn>
              <a:cxn ang="0">
                <a:pos x="45199" y="54318"/>
              </a:cxn>
              <a:cxn ang="0">
                <a:pos x="49917" y="52185"/>
              </a:cxn>
              <a:cxn ang="0">
                <a:pos x="49917" y="80957"/>
              </a:cxn>
              <a:cxn ang="0">
                <a:pos x="49631" y="80264"/>
              </a:cxn>
              <a:cxn ang="0">
                <a:pos x="42672" y="77686"/>
              </a:cxn>
              <a:cxn ang="0">
                <a:pos x="35751" y="77686"/>
              </a:cxn>
              <a:cxn ang="0">
                <a:pos x="27699" y="132182"/>
              </a:cxn>
              <a:cxn ang="0">
                <a:pos x="0" y="132182"/>
              </a:cxn>
              <a:cxn ang="0">
                <a:pos x="19964" y="0"/>
              </a:cxn>
            </a:cxnLst>
            <a:rect l="T0" t="T1" r="T2" b="T3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38590 w 38590"/>
              <a:gd name="T3" fmla="*/ 131877 h 131877"/>
            </a:gdLst>
            <a:ahLst/>
            <a:cxnLst>
              <a:cxn ang="0">
                <a:pos x="0" y="0"/>
              </a:cxn>
              <a:cxn ang="0">
                <a:pos x="17177" y="1410"/>
              </a:cxn>
              <a:cxn ang="0">
                <a:pos x="28506" y="7239"/>
              </a:cxn>
              <a:cxn ang="0">
                <a:pos x="35465" y="17374"/>
              </a:cxn>
              <a:cxn ang="0">
                <a:pos x="38183" y="31115"/>
              </a:cxn>
              <a:cxn ang="0">
                <a:pos x="33561" y="55702"/>
              </a:cxn>
              <a:cxn ang="0">
                <a:pos x="17165" y="67920"/>
              </a:cxn>
              <a:cxn ang="0">
                <a:pos x="26829" y="73812"/>
              </a:cxn>
              <a:cxn ang="0">
                <a:pos x="30245" y="84747"/>
              </a:cxn>
              <a:cxn ang="0">
                <a:pos x="28735" y="101575"/>
              </a:cxn>
              <a:cxn ang="0">
                <a:pos x="27249" y="119431"/>
              </a:cxn>
              <a:cxn ang="0">
                <a:pos x="27922" y="124955"/>
              </a:cxn>
              <a:cxn ang="0">
                <a:pos x="29471" y="129210"/>
              </a:cxn>
              <a:cxn ang="0">
                <a:pos x="29573" y="131877"/>
              </a:cxn>
              <a:cxn ang="0">
                <a:pos x="731" y="131877"/>
              </a:cxn>
              <a:cxn ang="0">
                <a:pos x="0" y="129628"/>
              </a:cxn>
              <a:cxn ang="0">
                <a:pos x="0" y="114051"/>
              </a:cxn>
              <a:cxn ang="0">
                <a:pos x="833" y="104966"/>
              </a:cxn>
              <a:cxn ang="0">
                <a:pos x="2573" y="86906"/>
              </a:cxn>
              <a:cxn ang="0">
                <a:pos x="0" y="80653"/>
              </a:cxn>
              <a:cxn ang="0">
                <a:pos x="0" y="51881"/>
              </a:cxn>
              <a:cxn ang="0">
                <a:pos x="6941" y="48743"/>
              </a:cxn>
              <a:cxn ang="0">
                <a:pos x="10510" y="33769"/>
              </a:cxn>
              <a:cxn ang="0">
                <a:pos x="7652" y="25184"/>
              </a:cxn>
              <a:cxn ang="0">
                <a:pos x="325" y="22174"/>
              </a:cxn>
              <a:cxn ang="0">
                <a:pos x="0" y="22174"/>
              </a:cxn>
              <a:cxn ang="0">
                <a:pos x="0" y="0"/>
              </a:cxn>
            </a:cxnLst>
            <a:rect l="T0" t="T1" r="T2" b="T3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19939 w 82944"/>
              <a:gd name="T1" fmla="*/ 0 h 132182"/>
              <a:gd name="T2" fmla="*/ 82944 w 82944"/>
              <a:gd name="T3" fmla="*/ 0 h 132182"/>
              <a:gd name="T4" fmla="*/ 79096 w 82944"/>
              <a:gd name="T5" fmla="*/ 25146 h 132182"/>
              <a:gd name="T6" fmla="*/ 43879 w 82944"/>
              <a:gd name="T7" fmla="*/ 25146 h 132182"/>
              <a:gd name="T8" fmla="*/ 40119 w 82944"/>
              <a:gd name="T9" fmla="*/ 50292 h 132182"/>
              <a:gd name="T10" fmla="*/ 74117 w 82944"/>
              <a:gd name="T11" fmla="*/ 50292 h 132182"/>
              <a:gd name="T12" fmla="*/ 70206 w 82944"/>
              <a:gd name="T13" fmla="*/ 75616 h 132182"/>
              <a:gd name="T14" fmla="*/ 36284 w 82944"/>
              <a:gd name="T15" fmla="*/ 75616 h 132182"/>
              <a:gd name="T16" fmla="*/ 31674 w 82944"/>
              <a:gd name="T17" fmla="*/ 106528 h 132182"/>
              <a:gd name="T18" fmla="*/ 68263 w 82944"/>
              <a:gd name="T19" fmla="*/ 106528 h 132182"/>
              <a:gd name="T20" fmla="*/ 64453 w 82944"/>
              <a:gd name="T21" fmla="*/ 132182 h 132182"/>
              <a:gd name="T22" fmla="*/ 0 w 82944"/>
              <a:gd name="T23" fmla="*/ 132182 h 132182"/>
              <a:gd name="T24" fmla="*/ 19939 w 82944"/>
              <a:gd name="T25" fmla="*/ 0 h 132182"/>
              <a:gd name="T26" fmla="*/ 0 w 82944"/>
              <a:gd name="T27" fmla="*/ 0 h 132182"/>
              <a:gd name="T28" fmla="*/ 82944 w 82944"/>
              <a:gd name="T29" fmla="*/ 132182 h 1321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</a:cxnLst>
            <a:rect l="T26" t="T27" r="T28" b="T29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19952 w 49982"/>
              <a:gd name="T1" fmla="*/ 0 h 132182"/>
              <a:gd name="T2" fmla="*/ 46190 w 49982"/>
              <a:gd name="T3" fmla="*/ 0 h 132182"/>
              <a:gd name="T4" fmla="*/ 49982 w 49982"/>
              <a:gd name="T5" fmla="*/ 311 h 132182"/>
              <a:gd name="T6" fmla="*/ 49982 w 49982"/>
              <a:gd name="T7" fmla="*/ 22492 h 132182"/>
              <a:gd name="T8" fmla="*/ 44235 w 49982"/>
              <a:gd name="T9" fmla="*/ 22492 h 132182"/>
              <a:gd name="T10" fmla="*/ 39015 w 49982"/>
              <a:gd name="T11" fmla="*/ 57163 h 132182"/>
              <a:gd name="T12" fmla="*/ 45758 w 49982"/>
              <a:gd name="T13" fmla="*/ 57163 h 132182"/>
              <a:gd name="T14" fmla="*/ 49982 w 49982"/>
              <a:gd name="T15" fmla="*/ 55039 h 132182"/>
              <a:gd name="T16" fmla="*/ 49982 w 49982"/>
              <a:gd name="T17" fmla="*/ 79638 h 132182"/>
              <a:gd name="T18" fmla="*/ 48870 w 49982"/>
              <a:gd name="T19" fmla="*/ 79819 h 132182"/>
              <a:gd name="T20" fmla="*/ 35675 w 49982"/>
              <a:gd name="T21" fmla="*/ 79819 h 132182"/>
              <a:gd name="T22" fmla="*/ 27851 w 49982"/>
              <a:gd name="T23" fmla="*/ 132182 h 132182"/>
              <a:gd name="T24" fmla="*/ 0 w 49982"/>
              <a:gd name="T25" fmla="*/ 132182 h 132182"/>
              <a:gd name="T26" fmla="*/ 19952 w 49982"/>
              <a:gd name="T27" fmla="*/ 0 h 132182"/>
              <a:gd name="T28" fmla="*/ 0 w 49982"/>
              <a:gd name="T29" fmla="*/ 0 h 132182"/>
              <a:gd name="T30" fmla="*/ 49982 w 49982"/>
              <a:gd name="T31" fmla="*/ 132182 h 1321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</a:cxnLst>
            <a:rect l="T28" t="T29" r="T30" b="T31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38931 w 38931"/>
              <a:gd name="T3" fmla="*/ 79327 h 79327"/>
            </a:gdLst>
            <a:ahLst/>
            <a:cxnLst>
              <a:cxn ang="0">
                <a:pos x="0" y="0"/>
              </a:cxn>
              <a:cxn ang="0">
                <a:pos x="17112" y="1403"/>
              </a:cxn>
              <a:cxn ang="0">
                <a:pos x="28415" y="7233"/>
              </a:cxn>
              <a:cxn ang="0">
                <a:pos x="35489" y="17634"/>
              </a:cxn>
              <a:cxn ang="0">
                <a:pos x="38296" y="31883"/>
              </a:cxn>
              <a:cxn ang="0">
                <a:pos x="29444" y="67723"/>
              </a:cxn>
              <a:cxn ang="0">
                <a:pos x="16928" y="76564"/>
              </a:cxn>
              <a:cxn ang="0">
                <a:pos x="0" y="79327"/>
              </a:cxn>
              <a:cxn ang="0">
                <a:pos x="0" y="54728"/>
              </a:cxn>
              <a:cxn ang="0">
                <a:pos x="7396" y="51010"/>
              </a:cxn>
              <a:cxn ang="0">
                <a:pos x="10927" y="34627"/>
              </a:cxn>
              <a:cxn ang="0">
                <a:pos x="7955" y="25432"/>
              </a:cxn>
              <a:cxn ang="0">
                <a:pos x="551" y="22181"/>
              </a:cxn>
              <a:cxn ang="0">
                <a:pos x="0" y="22181"/>
              </a:cxn>
              <a:cxn ang="0">
                <a:pos x="0" y="0"/>
              </a:cxn>
            </a:cxnLst>
            <a:rect l="T0" t="T1" r="T2" b="T3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88532 w 88532"/>
              <a:gd name="T3" fmla="*/ 135369 h 135369"/>
            </a:gdLst>
            <a:ahLst/>
            <a:cxnLst>
              <a:cxn ang="0">
                <a:pos x="14135" y="0"/>
              </a:cxn>
              <a:cxn ang="0">
                <a:pos x="41745" y="0"/>
              </a:cxn>
              <a:cxn ang="0">
                <a:pos x="28956" y="85915"/>
              </a:cxn>
              <a:cxn ang="0">
                <a:pos x="27368" y="97307"/>
              </a:cxn>
              <a:cxn ang="0">
                <a:pos x="26962" y="103518"/>
              </a:cxn>
              <a:cxn ang="0">
                <a:pos x="29222" y="109563"/>
              </a:cxn>
              <a:cxn ang="0">
                <a:pos x="34874" y="111760"/>
              </a:cxn>
              <a:cxn ang="0">
                <a:pos x="47917" y="86271"/>
              </a:cxn>
              <a:cxn ang="0">
                <a:pos x="48209" y="84201"/>
              </a:cxn>
              <a:cxn ang="0">
                <a:pos x="60922" y="0"/>
              </a:cxn>
              <a:cxn ang="0">
                <a:pos x="88532" y="0"/>
              </a:cxn>
              <a:cxn ang="0">
                <a:pos x="75488" y="87033"/>
              </a:cxn>
              <a:cxn ang="0">
                <a:pos x="70929" y="110553"/>
              </a:cxn>
              <a:cxn ang="0">
                <a:pos x="65900" y="121971"/>
              </a:cxn>
              <a:cxn ang="0">
                <a:pos x="54165" y="132093"/>
              </a:cxn>
              <a:cxn ang="0">
                <a:pos x="37795" y="135369"/>
              </a:cxn>
              <a:cxn ang="0">
                <a:pos x="10096" y="127457"/>
              </a:cxn>
              <a:cxn ang="0">
                <a:pos x="102" y="103518"/>
              </a:cxn>
              <a:cxn ang="0">
                <a:pos x="647" y="92227"/>
              </a:cxn>
              <a:cxn ang="0">
                <a:pos x="3010" y="73990"/>
              </a:cxn>
              <a:cxn ang="0">
                <a:pos x="14135" y="0"/>
              </a:cxn>
            </a:cxnLst>
            <a:rect l="T0" t="T1" r="T2" b="T3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14605 w 34862"/>
              <a:gd name="T1" fmla="*/ 0 h 24460"/>
              <a:gd name="T2" fmla="*/ 34862 w 34862"/>
              <a:gd name="T3" fmla="*/ 0 h 24460"/>
              <a:gd name="T4" fmla="*/ 9741 w 34862"/>
              <a:gd name="T5" fmla="*/ 24460 h 24460"/>
              <a:gd name="T6" fmla="*/ 0 w 34862"/>
              <a:gd name="T7" fmla="*/ 24460 h 24460"/>
              <a:gd name="T8" fmla="*/ 14605 w 34862"/>
              <a:gd name="T9" fmla="*/ 0 h 24460"/>
              <a:gd name="T10" fmla="*/ 0 w 34862"/>
              <a:gd name="T11" fmla="*/ 0 h 24460"/>
              <a:gd name="T12" fmla="*/ 34862 w 34862"/>
              <a:gd name="T13" fmla="*/ 24460 h 2446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T10" t="T11" r="T12" b="T13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19951 w 42222"/>
              <a:gd name="T1" fmla="*/ 0 h 132182"/>
              <a:gd name="T2" fmla="*/ 42222 w 42222"/>
              <a:gd name="T3" fmla="*/ 0 h 132182"/>
              <a:gd name="T4" fmla="*/ 42222 w 42222"/>
              <a:gd name="T5" fmla="*/ 33808 h 132182"/>
              <a:gd name="T6" fmla="*/ 39306 w 42222"/>
              <a:gd name="T7" fmla="*/ 53048 h 132182"/>
              <a:gd name="T8" fmla="*/ 42222 w 42222"/>
              <a:gd name="T9" fmla="*/ 53048 h 132182"/>
              <a:gd name="T10" fmla="*/ 42222 w 42222"/>
              <a:gd name="T11" fmla="*/ 73990 h 132182"/>
              <a:gd name="T12" fmla="*/ 36068 w 42222"/>
              <a:gd name="T13" fmla="*/ 73990 h 132182"/>
              <a:gd name="T14" fmla="*/ 30721 w 42222"/>
              <a:gd name="T15" fmla="*/ 109703 h 132182"/>
              <a:gd name="T16" fmla="*/ 37795 w 42222"/>
              <a:gd name="T17" fmla="*/ 109703 h 132182"/>
              <a:gd name="T18" fmla="*/ 42222 w 42222"/>
              <a:gd name="T19" fmla="*/ 107544 h 132182"/>
              <a:gd name="T20" fmla="*/ 42222 w 42222"/>
              <a:gd name="T21" fmla="*/ 132054 h 132182"/>
              <a:gd name="T22" fmla="*/ 41351 w 42222"/>
              <a:gd name="T23" fmla="*/ 132182 h 132182"/>
              <a:gd name="T24" fmla="*/ 0 w 42222"/>
              <a:gd name="T25" fmla="*/ 132182 h 132182"/>
              <a:gd name="T26" fmla="*/ 19951 w 42222"/>
              <a:gd name="T27" fmla="*/ 0 h 132182"/>
              <a:gd name="T28" fmla="*/ 0 w 42222"/>
              <a:gd name="T29" fmla="*/ 0 h 132182"/>
              <a:gd name="T30" fmla="*/ 42222 w 42222"/>
              <a:gd name="T31" fmla="*/ 132182 h 1321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</a:cxnLst>
            <a:rect l="T28" t="T29" r="T30" b="T31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44874 w 44874"/>
              <a:gd name="T3" fmla="*/ 132054 h 132054"/>
            </a:gdLst>
            <a:ahLst/>
            <a:cxnLst>
              <a:cxn ang="0">
                <a:pos x="0" y="0"/>
              </a:cxn>
              <a:cxn ang="0">
                <a:pos x="2672" y="0"/>
              </a:cxn>
              <a:cxn ang="0">
                <a:pos x="34651" y="6312"/>
              </a:cxn>
              <a:cxn ang="0">
                <a:pos x="44506" y="27724"/>
              </a:cxn>
              <a:cxn ang="0">
                <a:pos x="40048" y="51753"/>
              </a:cxn>
              <a:cxn ang="0">
                <a:pos x="24567" y="65227"/>
              </a:cxn>
              <a:cxn ang="0">
                <a:pos x="34905" y="74295"/>
              </a:cxn>
              <a:cxn ang="0">
                <a:pos x="38702" y="88748"/>
              </a:cxn>
              <a:cxn ang="0">
                <a:pos x="29825" y="121514"/>
              </a:cxn>
              <a:cxn ang="0">
                <a:pos x="17276" y="129524"/>
              </a:cxn>
              <a:cxn ang="0">
                <a:pos x="0" y="132054"/>
              </a:cxn>
              <a:cxn ang="0">
                <a:pos x="0" y="107544"/>
              </a:cxn>
              <a:cxn ang="0">
                <a:pos x="7713" y="103784"/>
              </a:cxn>
              <a:cxn ang="0">
                <a:pos x="11461" y="87033"/>
              </a:cxn>
              <a:cxn ang="0">
                <a:pos x="8374" y="77419"/>
              </a:cxn>
              <a:cxn ang="0">
                <a:pos x="602" y="73990"/>
              </a:cxn>
              <a:cxn ang="0">
                <a:pos x="0" y="73990"/>
              </a:cxn>
              <a:cxn ang="0">
                <a:pos x="0" y="53048"/>
              </a:cxn>
              <a:cxn ang="0">
                <a:pos x="3370" y="53048"/>
              </a:cxn>
              <a:cxn ang="0">
                <a:pos x="14622" y="47638"/>
              </a:cxn>
              <a:cxn ang="0">
                <a:pos x="18128" y="32512"/>
              </a:cxn>
              <a:cxn ang="0">
                <a:pos x="15308" y="23901"/>
              </a:cxn>
              <a:cxn ang="0">
                <a:pos x="8095" y="20955"/>
              </a:cxn>
              <a:cxn ang="0">
                <a:pos x="1948" y="20955"/>
              </a:cxn>
              <a:cxn ang="0">
                <a:pos x="0" y="33808"/>
              </a:cxn>
              <a:cxn ang="0">
                <a:pos x="0" y="0"/>
              </a:cxn>
            </a:cxnLst>
            <a:rect l="T0" t="T1" r="T2" b="T3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19951 w 68415"/>
              <a:gd name="T1" fmla="*/ 0 h 132182"/>
              <a:gd name="T2" fmla="*/ 47739 w 68415"/>
              <a:gd name="T3" fmla="*/ 0 h 132182"/>
              <a:gd name="T4" fmla="*/ 31814 w 68415"/>
              <a:gd name="T5" fmla="*/ 106172 h 132182"/>
              <a:gd name="T6" fmla="*/ 68415 w 68415"/>
              <a:gd name="T7" fmla="*/ 106172 h 132182"/>
              <a:gd name="T8" fmla="*/ 64605 w 68415"/>
              <a:gd name="T9" fmla="*/ 132182 h 132182"/>
              <a:gd name="T10" fmla="*/ 0 w 68415"/>
              <a:gd name="T11" fmla="*/ 132182 h 132182"/>
              <a:gd name="T12" fmla="*/ 19951 w 68415"/>
              <a:gd name="T13" fmla="*/ 0 h 132182"/>
              <a:gd name="T14" fmla="*/ 0 w 68415"/>
              <a:gd name="T15" fmla="*/ 0 h 132182"/>
              <a:gd name="T16" fmla="*/ 68415 w 68415"/>
              <a:gd name="T17" fmla="*/ 132182 h 1321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T14" t="T15" r="T16" b="T17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19824 w 47816"/>
              <a:gd name="T1" fmla="*/ 0 h 132182"/>
              <a:gd name="T2" fmla="*/ 47816 w 47816"/>
              <a:gd name="T3" fmla="*/ 0 h 132182"/>
              <a:gd name="T4" fmla="*/ 27851 w 47816"/>
              <a:gd name="T5" fmla="*/ 132182 h 132182"/>
              <a:gd name="T6" fmla="*/ 0 w 47816"/>
              <a:gd name="T7" fmla="*/ 132182 h 132182"/>
              <a:gd name="T8" fmla="*/ 19824 w 47816"/>
              <a:gd name="T9" fmla="*/ 0 h 132182"/>
              <a:gd name="T10" fmla="*/ 0 w 47816"/>
              <a:gd name="T11" fmla="*/ 0 h 132182"/>
              <a:gd name="T12" fmla="*/ 47816 w 47816"/>
              <a:gd name="T13" fmla="*/ 132182 h 1321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T10" t="T11" r="T12" b="T13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82385 w 82385"/>
              <a:gd name="T3" fmla="*/ 138544 h 138544"/>
            </a:gdLst>
            <a:ahLst/>
            <a:cxnLst>
              <a:cxn ang="0">
                <a:pos x="48171" y="0"/>
              </a:cxn>
              <a:cxn ang="0">
                <a:pos x="72784" y="8496"/>
              </a:cxn>
              <a:cxn ang="0">
                <a:pos x="82271" y="32537"/>
              </a:cxn>
              <a:cxn ang="0">
                <a:pos x="82220" y="40932"/>
              </a:cxn>
              <a:cxn ang="0">
                <a:pos x="81394" y="50635"/>
              </a:cxn>
              <a:cxn ang="0">
                <a:pos x="54991" y="50635"/>
              </a:cxn>
              <a:cxn ang="0">
                <a:pos x="56045" y="41453"/>
              </a:cxn>
              <a:cxn ang="0">
                <a:pos x="56286" y="35027"/>
              </a:cxn>
              <a:cxn ang="0">
                <a:pos x="53797" y="26949"/>
              </a:cxn>
              <a:cxn ang="0">
                <a:pos x="47498" y="24117"/>
              </a:cxn>
              <a:cxn ang="0">
                <a:pos x="39586" y="28537"/>
              </a:cxn>
              <a:cxn ang="0">
                <a:pos x="34175" y="51841"/>
              </a:cxn>
              <a:cxn ang="0">
                <a:pos x="28943" y="86512"/>
              </a:cxn>
              <a:cxn ang="0">
                <a:pos x="27267" y="98374"/>
              </a:cxn>
              <a:cxn ang="0">
                <a:pos x="26835" y="105321"/>
              </a:cxn>
              <a:cxn ang="0">
                <a:pos x="29286" y="111925"/>
              </a:cxn>
              <a:cxn ang="0">
                <a:pos x="35192" y="114402"/>
              </a:cxn>
              <a:cxn ang="0">
                <a:pos x="43497" y="109347"/>
              </a:cxn>
              <a:cxn ang="0">
                <a:pos x="49035" y="86182"/>
              </a:cxn>
              <a:cxn ang="0">
                <a:pos x="75870" y="86182"/>
              </a:cxn>
              <a:cxn ang="0">
                <a:pos x="62776" y="126594"/>
              </a:cxn>
              <a:cxn ang="0">
                <a:pos x="34899" y="138544"/>
              </a:cxn>
              <a:cxn ang="0">
                <a:pos x="9652" y="129654"/>
              </a:cxn>
              <a:cxn ang="0">
                <a:pos x="89" y="103695"/>
              </a:cxn>
              <a:cxn ang="0">
                <a:pos x="318" y="95148"/>
              </a:cxn>
              <a:cxn ang="0">
                <a:pos x="1727" y="81204"/>
              </a:cxn>
              <a:cxn ang="0">
                <a:pos x="6845" y="46876"/>
              </a:cxn>
              <a:cxn ang="0">
                <a:pos x="12827" y="23939"/>
              </a:cxn>
              <a:cxn ang="0">
                <a:pos x="25921" y="5880"/>
              </a:cxn>
              <a:cxn ang="0">
                <a:pos x="48171" y="0"/>
              </a:cxn>
            </a:cxnLst>
            <a:rect l="T0" t="T1" r="T2" b="T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45504 w 50724"/>
              <a:gd name="T1" fmla="*/ 0 h 132169"/>
              <a:gd name="T2" fmla="*/ 50724 w 50724"/>
              <a:gd name="T3" fmla="*/ 0 h 132169"/>
              <a:gd name="T4" fmla="*/ 50724 w 50724"/>
              <a:gd name="T5" fmla="*/ 52386 h 132169"/>
              <a:gd name="T6" fmla="*/ 41910 w 50724"/>
              <a:gd name="T7" fmla="*/ 84010 h 132169"/>
              <a:gd name="T8" fmla="*/ 50724 w 50724"/>
              <a:gd name="T9" fmla="*/ 84010 h 132169"/>
              <a:gd name="T10" fmla="*/ 50724 w 50724"/>
              <a:gd name="T11" fmla="*/ 106680 h 132169"/>
              <a:gd name="T12" fmla="*/ 35598 w 50724"/>
              <a:gd name="T13" fmla="*/ 106680 h 132169"/>
              <a:gd name="T14" fmla="*/ 28537 w 50724"/>
              <a:gd name="T15" fmla="*/ 132169 h 132169"/>
              <a:gd name="T16" fmla="*/ 0 w 50724"/>
              <a:gd name="T17" fmla="*/ 132169 h 132169"/>
              <a:gd name="T18" fmla="*/ 45504 w 50724"/>
              <a:gd name="T19" fmla="*/ 0 h 132169"/>
              <a:gd name="T20" fmla="*/ 0 w 50724"/>
              <a:gd name="T21" fmla="*/ 0 h 132169"/>
              <a:gd name="T22" fmla="*/ 50724 w 50724"/>
              <a:gd name="T23" fmla="*/ 132169 h 13216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T20" t="T21" r="T22" b="T2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28067 w 34277"/>
              <a:gd name="T3" fmla="*/ 0 h 132169"/>
              <a:gd name="T4" fmla="*/ 34277 w 34277"/>
              <a:gd name="T5" fmla="*/ 132169 h 132169"/>
              <a:gd name="T6" fmla="*/ 7353 w 34277"/>
              <a:gd name="T7" fmla="*/ 132169 h 132169"/>
              <a:gd name="T8" fmla="*/ 7493 w 34277"/>
              <a:gd name="T9" fmla="*/ 106680 h 132169"/>
              <a:gd name="T10" fmla="*/ 0 w 34277"/>
              <a:gd name="T11" fmla="*/ 106680 h 132169"/>
              <a:gd name="T12" fmla="*/ 0 w 34277"/>
              <a:gd name="T13" fmla="*/ 84010 h 132169"/>
              <a:gd name="T14" fmla="*/ 7835 w 34277"/>
              <a:gd name="T15" fmla="*/ 84010 h 132169"/>
              <a:gd name="T16" fmla="*/ 8813 w 34277"/>
              <a:gd name="T17" fmla="*/ 20764 h 132169"/>
              <a:gd name="T18" fmla="*/ 0 w 34277"/>
              <a:gd name="T19" fmla="*/ 52386 h 132169"/>
              <a:gd name="T20" fmla="*/ 0 w 34277"/>
              <a:gd name="T21" fmla="*/ 0 h 132169"/>
              <a:gd name="T22" fmla="*/ 0 w 34277"/>
              <a:gd name="T23" fmla="*/ 0 h 132169"/>
              <a:gd name="T24" fmla="*/ 34277 w 34277"/>
              <a:gd name="T25" fmla="*/ 132169 h 13216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T22" t="T23" r="T24" b="T25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19139 w 44354"/>
              <a:gd name="T1" fmla="*/ 0 h 127826"/>
              <a:gd name="T2" fmla="*/ 44354 w 44354"/>
              <a:gd name="T3" fmla="*/ 0 h 127826"/>
              <a:gd name="T4" fmla="*/ 44354 w 44354"/>
              <a:gd name="T5" fmla="*/ 22911 h 127826"/>
              <a:gd name="T6" fmla="*/ 42647 w 44354"/>
              <a:gd name="T7" fmla="*/ 22911 h 127826"/>
              <a:gd name="T8" fmla="*/ 30328 w 44354"/>
              <a:gd name="T9" fmla="*/ 104915 h 127826"/>
              <a:gd name="T10" fmla="*/ 36284 w 44354"/>
              <a:gd name="T11" fmla="*/ 104915 h 127826"/>
              <a:gd name="T12" fmla="*/ 44354 w 44354"/>
              <a:gd name="T13" fmla="*/ 101115 h 127826"/>
              <a:gd name="T14" fmla="*/ 44354 w 44354"/>
              <a:gd name="T15" fmla="*/ 127180 h 127826"/>
              <a:gd name="T16" fmla="*/ 42075 w 44354"/>
              <a:gd name="T17" fmla="*/ 127826 h 127826"/>
              <a:gd name="T18" fmla="*/ 0 w 44354"/>
              <a:gd name="T19" fmla="*/ 127826 h 127826"/>
              <a:gd name="T20" fmla="*/ 19139 w 44354"/>
              <a:gd name="T21" fmla="*/ 0 h 127826"/>
              <a:gd name="T22" fmla="*/ 0 w 44354"/>
              <a:gd name="T23" fmla="*/ 0 h 127826"/>
              <a:gd name="T24" fmla="*/ 44354 w 44354"/>
              <a:gd name="T25" fmla="*/ 127826 h 1278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T22" t="T23" r="T24" b="T25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40418 w 40418"/>
              <a:gd name="T3" fmla="*/ 127180 h 127180"/>
            </a:gdLst>
            <a:ahLst/>
            <a:cxnLst>
              <a:cxn ang="0">
                <a:pos x="0" y="0"/>
              </a:cxn>
              <a:cxn ang="0">
                <a:pos x="6814" y="0"/>
              </a:cxn>
              <a:cxn ang="0">
                <a:pos x="31351" y="8052"/>
              </a:cxn>
              <a:cxn ang="0">
                <a:pos x="40304" y="32626"/>
              </a:cxn>
              <a:cxn ang="0">
                <a:pos x="40228" y="41669"/>
              </a:cxn>
              <a:cxn ang="0">
                <a:pos x="39288" y="52883"/>
              </a:cxn>
              <a:cxn ang="0">
                <a:pos x="34894" y="83845"/>
              </a:cxn>
              <a:cxn ang="0">
                <a:pos x="29331" y="105753"/>
              </a:cxn>
              <a:cxn ang="0">
                <a:pos x="17355" y="122263"/>
              </a:cxn>
              <a:cxn ang="0">
                <a:pos x="0" y="127180"/>
              </a:cxn>
              <a:cxn ang="0">
                <a:pos x="0" y="101115"/>
              </a:cxn>
              <a:cxn ang="0">
                <a:pos x="2585" y="99898"/>
              </a:cxn>
              <a:cxn ang="0">
                <a:pos x="8668" y="77356"/>
              </a:cxn>
              <a:cxn ang="0">
                <a:pos x="12898" y="48311"/>
              </a:cxn>
              <a:cxn ang="0">
                <a:pos x="13812" y="40259"/>
              </a:cxn>
              <a:cxn ang="0">
                <a:pos x="13990" y="33795"/>
              </a:cxn>
              <a:cxn ang="0">
                <a:pos x="11399" y="25654"/>
              </a:cxn>
              <a:cxn ang="0">
                <a:pos x="4401" y="22911"/>
              </a:cxn>
              <a:cxn ang="0">
                <a:pos x="0" y="22911"/>
              </a:cxn>
              <a:cxn ang="0">
                <a:pos x="0" y="0"/>
              </a:cxn>
            </a:cxnLst>
            <a:rect l="T0" t="T1" r="T2" b="T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40032 w 40032"/>
              <a:gd name="T3" fmla="*/ 132305 h 132305"/>
            </a:gdLst>
            <a:ahLst/>
            <a:cxnLst>
              <a:cxn ang="0">
                <a:pos x="40032" y="0"/>
              </a:cxn>
              <a:cxn ang="0">
                <a:pos x="40032" y="24896"/>
              </a:cxn>
              <a:cxn ang="0">
                <a:pos x="38151" y="25943"/>
              </a:cxn>
              <a:cxn ang="0">
                <a:pos x="32931" y="48473"/>
              </a:cxn>
              <a:cxn ang="0">
                <a:pos x="27928" y="82026"/>
              </a:cxn>
              <a:cxn ang="0">
                <a:pos x="26302" y="93469"/>
              </a:cxn>
              <a:cxn ang="0">
                <a:pos x="25908" y="100187"/>
              </a:cxn>
              <a:cxn ang="0">
                <a:pos x="28308" y="106588"/>
              </a:cxn>
              <a:cxn ang="0">
                <a:pos x="34024" y="109001"/>
              </a:cxn>
              <a:cxn ang="0">
                <a:pos x="40032" y="105581"/>
              </a:cxn>
              <a:cxn ang="0">
                <a:pos x="40032" y="130619"/>
              </a:cxn>
              <a:cxn ang="0">
                <a:pos x="33643" y="132305"/>
              </a:cxn>
              <a:cxn ang="0">
                <a:pos x="9385" y="123771"/>
              </a:cxn>
              <a:cxn ang="0">
                <a:pos x="115" y="99197"/>
              </a:cxn>
              <a:cxn ang="0">
                <a:pos x="318" y="89608"/>
              </a:cxn>
              <a:cxn ang="0">
                <a:pos x="1512" y="76870"/>
              </a:cxn>
              <a:cxn ang="0">
                <a:pos x="6401" y="43164"/>
              </a:cxn>
              <a:cxn ang="0">
                <a:pos x="12713" y="20266"/>
              </a:cxn>
              <a:cxn ang="0">
                <a:pos x="25171" y="3820"/>
              </a:cxn>
              <a:cxn ang="0">
                <a:pos x="40032" y="0"/>
              </a:cxn>
            </a:cxnLst>
            <a:rect l="T0" t="T1" r="T2" b="T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40029 w 40029"/>
              <a:gd name="T3" fmla="*/ 132261 h 132261"/>
            </a:gdLst>
            <a:ahLst/>
            <a:cxnLst>
              <a:cxn ang="0">
                <a:pos x="6386" y="0"/>
              </a:cxn>
              <a:cxn ang="0">
                <a:pos x="30643" y="8623"/>
              </a:cxn>
              <a:cxn ang="0">
                <a:pos x="39939" y="33680"/>
              </a:cxn>
              <a:cxn ang="0">
                <a:pos x="39711" y="42558"/>
              </a:cxn>
              <a:cxn ang="0">
                <a:pos x="38530" y="55435"/>
              </a:cxn>
              <a:cxn ang="0">
                <a:pos x="33603" y="88214"/>
              </a:cxn>
              <a:cxn ang="0">
                <a:pos x="27710" y="110807"/>
              </a:cxn>
              <a:cxn ang="0">
                <a:pos x="15073" y="128283"/>
              </a:cxn>
              <a:cxn ang="0">
                <a:pos x="0" y="132261"/>
              </a:cxn>
              <a:cxn ang="0">
                <a:pos x="0" y="107223"/>
              </a:cxn>
              <a:cxn ang="0">
                <a:pos x="1801" y="106197"/>
              </a:cxn>
              <a:cxn ang="0">
                <a:pos x="7085" y="83668"/>
              </a:cxn>
              <a:cxn ang="0">
                <a:pos x="12114" y="50292"/>
              </a:cxn>
              <a:cxn ang="0">
                <a:pos x="13727" y="38824"/>
              </a:cxn>
              <a:cxn ang="0">
                <a:pos x="14121" y="32118"/>
              </a:cxn>
              <a:cxn ang="0">
                <a:pos x="11670" y="25730"/>
              </a:cxn>
              <a:cxn ang="0">
                <a:pos x="5790" y="23317"/>
              </a:cxn>
              <a:cxn ang="0">
                <a:pos x="0" y="26538"/>
              </a:cxn>
              <a:cxn ang="0">
                <a:pos x="0" y="1641"/>
              </a:cxn>
              <a:cxn ang="0">
                <a:pos x="6386" y="0"/>
              </a:cxn>
            </a:cxnLst>
            <a:rect l="T0" t="T1" r="T2" b="T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122619 w 122619"/>
              <a:gd name="T3" fmla="*/ 127838 h 127838"/>
            </a:gdLst>
            <a:ahLst/>
            <a:cxnLst>
              <a:cxn ang="0">
                <a:pos x="19139" y="0"/>
              </a:cxn>
              <a:cxn ang="0">
                <a:pos x="55842" y="0"/>
              </a:cxn>
              <a:cxn ang="0">
                <a:pos x="58420" y="73317"/>
              </a:cxn>
              <a:cxn ang="0">
                <a:pos x="59690" y="73317"/>
              </a:cxn>
              <a:cxn ang="0">
                <a:pos x="63398" y="60439"/>
              </a:cxn>
              <a:cxn ang="0">
                <a:pos x="66624" y="50305"/>
              </a:cxn>
              <a:cxn ang="0">
                <a:pos x="83909" y="0"/>
              </a:cxn>
              <a:cxn ang="0">
                <a:pos x="122619" y="0"/>
              </a:cxn>
              <a:cxn ang="0">
                <a:pos x="103543" y="127838"/>
              </a:cxn>
              <a:cxn ang="0">
                <a:pos x="78384" y="127838"/>
              </a:cxn>
              <a:cxn ang="0">
                <a:pos x="90424" y="60350"/>
              </a:cxn>
              <a:cxn ang="0">
                <a:pos x="92761" y="47574"/>
              </a:cxn>
              <a:cxn ang="0">
                <a:pos x="96507" y="27572"/>
              </a:cxn>
              <a:cxn ang="0">
                <a:pos x="95250" y="27572"/>
              </a:cxn>
              <a:cxn ang="0">
                <a:pos x="61633" y="127838"/>
              </a:cxn>
              <a:cxn ang="0">
                <a:pos x="41910" y="127838"/>
              </a:cxn>
              <a:cxn ang="0">
                <a:pos x="37922" y="27572"/>
              </a:cxn>
              <a:cxn ang="0">
                <a:pos x="37020" y="27572"/>
              </a:cxn>
              <a:cxn ang="0">
                <a:pos x="36030" y="39408"/>
              </a:cxn>
              <a:cxn ang="0">
                <a:pos x="34989" y="48501"/>
              </a:cxn>
              <a:cxn ang="0">
                <a:pos x="25019" y="127838"/>
              </a:cxn>
              <a:cxn ang="0">
                <a:pos x="0" y="127838"/>
              </a:cxn>
              <a:cxn ang="0">
                <a:pos x="19139" y="0"/>
              </a:cxn>
            </a:cxnLst>
            <a:rect l="T0" t="T1" r="T2" b="T3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18986 w 46151"/>
              <a:gd name="T1" fmla="*/ 0 h 127838"/>
              <a:gd name="T2" fmla="*/ 46151 w 46151"/>
              <a:gd name="T3" fmla="*/ 0 h 127838"/>
              <a:gd name="T4" fmla="*/ 27013 w 46151"/>
              <a:gd name="T5" fmla="*/ 127838 h 127838"/>
              <a:gd name="T6" fmla="*/ 0 w 46151"/>
              <a:gd name="T7" fmla="*/ 127838 h 127838"/>
              <a:gd name="T8" fmla="*/ 18986 w 46151"/>
              <a:gd name="T9" fmla="*/ 0 h 127838"/>
              <a:gd name="T10" fmla="*/ 0 w 46151"/>
              <a:gd name="T11" fmla="*/ 0 h 127838"/>
              <a:gd name="T12" fmla="*/ 46151 w 46151"/>
              <a:gd name="T13" fmla="*/ 127838 h 12783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T10" t="T11" r="T12" b="T13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91884 w 91884"/>
              <a:gd name="T3" fmla="*/ 127838 h 127838"/>
            </a:gdLst>
            <a:ahLst/>
            <a:cxnLst>
              <a:cxn ang="0">
                <a:pos x="18999" y="0"/>
              </a:cxn>
              <a:cxn ang="0">
                <a:pos x="46241" y="0"/>
              </a:cxn>
              <a:cxn ang="0">
                <a:pos x="53086" y="43167"/>
              </a:cxn>
              <a:cxn ang="0">
                <a:pos x="54445" y="53340"/>
              </a:cxn>
              <a:cxn ang="0">
                <a:pos x="57201" y="75794"/>
              </a:cxn>
              <a:cxn ang="0">
                <a:pos x="57785" y="75794"/>
              </a:cxn>
              <a:cxn ang="0">
                <a:pos x="59601" y="52515"/>
              </a:cxn>
              <a:cxn ang="0">
                <a:pos x="60706" y="39942"/>
              </a:cxn>
              <a:cxn ang="0">
                <a:pos x="66561" y="0"/>
              </a:cxn>
              <a:cxn ang="0">
                <a:pos x="91884" y="0"/>
              </a:cxn>
              <a:cxn ang="0">
                <a:pos x="72733" y="127838"/>
              </a:cxn>
              <a:cxn ang="0">
                <a:pos x="45644" y="127838"/>
              </a:cxn>
              <a:cxn ang="0">
                <a:pos x="39091" y="84506"/>
              </a:cxn>
              <a:cxn ang="0">
                <a:pos x="36538" y="66053"/>
              </a:cxn>
              <a:cxn ang="0">
                <a:pos x="34595" y="49644"/>
              </a:cxn>
              <a:cxn ang="0">
                <a:pos x="33566" y="49644"/>
              </a:cxn>
              <a:cxn ang="0">
                <a:pos x="31979" y="75756"/>
              </a:cxn>
              <a:cxn ang="0">
                <a:pos x="30811" y="87579"/>
              </a:cxn>
              <a:cxn ang="0">
                <a:pos x="25159" y="127838"/>
              </a:cxn>
              <a:cxn ang="0">
                <a:pos x="0" y="127838"/>
              </a:cxn>
              <a:cxn ang="0">
                <a:pos x="18999" y="0"/>
              </a:cxn>
            </a:cxnLst>
            <a:rect l="T0" t="T1" r="T2" b="T3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18999 w 46177"/>
              <a:gd name="T1" fmla="*/ 0 h 127838"/>
              <a:gd name="T2" fmla="*/ 46177 w 46177"/>
              <a:gd name="T3" fmla="*/ 0 h 127838"/>
              <a:gd name="T4" fmla="*/ 27025 w 46177"/>
              <a:gd name="T5" fmla="*/ 127838 h 127838"/>
              <a:gd name="T6" fmla="*/ 0 w 46177"/>
              <a:gd name="T7" fmla="*/ 127838 h 127838"/>
              <a:gd name="T8" fmla="*/ 18999 w 46177"/>
              <a:gd name="T9" fmla="*/ 0 h 127838"/>
              <a:gd name="T10" fmla="*/ 0 w 46177"/>
              <a:gd name="T11" fmla="*/ 0 h 127838"/>
              <a:gd name="T12" fmla="*/ 46177 w 46177"/>
              <a:gd name="T13" fmla="*/ 127838 h 12783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T10" t="T11" r="T12" b="T13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79820 w 79820"/>
              <a:gd name="T3" fmla="*/ 133960 h 133960"/>
            </a:gdLst>
            <a:ahLst/>
            <a:cxnLst>
              <a:cxn ang="0">
                <a:pos x="46571" y="0"/>
              </a:cxn>
              <a:cxn ang="0">
                <a:pos x="70447" y="8204"/>
              </a:cxn>
              <a:cxn ang="0">
                <a:pos x="79718" y="31445"/>
              </a:cxn>
              <a:cxn ang="0">
                <a:pos x="79680" y="39573"/>
              </a:cxn>
              <a:cxn ang="0">
                <a:pos x="78893" y="48958"/>
              </a:cxn>
              <a:cxn ang="0">
                <a:pos x="53277" y="48958"/>
              </a:cxn>
              <a:cxn ang="0">
                <a:pos x="54293" y="40081"/>
              </a:cxn>
              <a:cxn ang="0">
                <a:pos x="54508" y="33858"/>
              </a:cxn>
              <a:cxn ang="0">
                <a:pos x="52083" y="26048"/>
              </a:cxn>
              <a:cxn ang="0">
                <a:pos x="45962" y="23317"/>
              </a:cxn>
              <a:cxn ang="0">
                <a:pos x="38278" y="27584"/>
              </a:cxn>
              <a:cxn ang="0">
                <a:pos x="33071" y="50114"/>
              </a:cxn>
              <a:cxn ang="0">
                <a:pos x="28067" y="83668"/>
              </a:cxn>
              <a:cxn ang="0">
                <a:pos x="26442" y="95123"/>
              </a:cxn>
              <a:cxn ang="0">
                <a:pos x="26036" y="101841"/>
              </a:cxn>
              <a:cxn ang="0">
                <a:pos x="28435" y="108229"/>
              </a:cxn>
              <a:cxn ang="0">
                <a:pos x="34163" y="110642"/>
              </a:cxn>
              <a:cxn ang="0">
                <a:pos x="42215" y="105727"/>
              </a:cxn>
              <a:cxn ang="0">
                <a:pos x="47549" y="83337"/>
              </a:cxn>
              <a:cxn ang="0">
                <a:pos x="73609" y="83337"/>
              </a:cxn>
              <a:cxn ang="0">
                <a:pos x="60947" y="122415"/>
              </a:cxn>
              <a:cxn ang="0">
                <a:pos x="33934" y="133960"/>
              </a:cxn>
              <a:cxn ang="0">
                <a:pos x="9423" y="125374"/>
              </a:cxn>
              <a:cxn ang="0">
                <a:pos x="89" y="100266"/>
              </a:cxn>
              <a:cxn ang="0">
                <a:pos x="305" y="91999"/>
              </a:cxn>
              <a:cxn ang="0">
                <a:pos x="1639" y="78524"/>
              </a:cxn>
              <a:cxn ang="0">
                <a:pos x="6566" y="45326"/>
              </a:cxn>
              <a:cxn ang="0">
                <a:pos x="12294" y="23152"/>
              </a:cxn>
              <a:cxn ang="0">
                <a:pos x="24981" y="5677"/>
              </a:cxn>
              <a:cxn ang="0">
                <a:pos x="46571" y="0"/>
              </a:cxn>
            </a:cxnLst>
            <a:rect l="T0" t="T1" r="T2" b="T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43929 w 49079"/>
              <a:gd name="T1" fmla="*/ 0 h 127826"/>
              <a:gd name="T2" fmla="*/ 49079 w 49079"/>
              <a:gd name="T3" fmla="*/ 0 h 127826"/>
              <a:gd name="T4" fmla="*/ 49079 w 49079"/>
              <a:gd name="T5" fmla="*/ 50678 h 127826"/>
              <a:gd name="T6" fmla="*/ 40589 w 49079"/>
              <a:gd name="T7" fmla="*/ 81267 h 127826"/>
              <a:gd name="T8" fmla="*/ 49079 w 49079"/>
              <a:gd name="T9" fmla="*/ 81267 h 127826"/>
              <a:gd name="T10" fmla="*/ 49079 w 49079"/>
              <a:gd name="T11" fmla="*/ 103175 h 127826"/>
              <a:gd name="T12" fmla="*/ 34493 w 49079"/>
              <a:gd name="T13" fmla="*/ 103175 h 127826"/>
              <a:gd name="T14" fmla="*/ 27686 w 49079"/>
              <a:gd name="T15" fmla="*/ 127826 h 127826"/>
              <a:gd name="T16" fmla="*/ 0 w 49079"/>
              <a:gd name="T17" fmla="*/ 127826 h 127826"/>
              <a:gd name="T18" fmla="*/ 43929 w 49079"/>
              <a:gd name="T19" fmla="*/ 0 h 127826"/>
              <a:gd name="T20" fmla="*/ 0 w 49079"/>
              <a:gd name="T21" fmla="*/ 0 h 127826"/>
              <a:gd name="T22" fmla="*/ 49079 w 49079"/>
              <a:gd name="T23" fmla="*/ 127826 h 1278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T20" t="T21" r="T22" b="T2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27171 w 33407"/>
              <a:gd name="T3" fmla="*/ 0 h 127826"/>
              <a:gd name="T4" fmla="*/ 33407 w 33407"/>
              <a:gd name="T5" fmla="*/ 127826 h 127826"/>
              <a:gd name="T6" fmla="*/ 7283 w 33407"/>
              <a:gd name="T7" fmla="*/ 127826 h 127826"/>
              <a:gd name="T8" fmla="*/ 7385 w 33407"/>
              <a:gd name="T9" fmla="*/ 103175 h 127826"/>
              <a:gd name="T10" fmla="*/ 0 w 33407"/>
              <a:gd name="T11" fmla="*/ 103175 h 127826"/>
              <a:gd name="T12" fmla="*/ 0 w 33407"/>
              <a:gd name="T13" fmla="*/ 81267 h 127826"/>
              <a:gd name="T14" fmla="*/ 7664 w 33407"/>
              <a:gd name="T15" fmla="*/ 81267 h 127826"/>
              <a:gd name="T16" fmla="*/ 8489 w 33407"/>
              <a:gd name="T17" fmla="*/ 20091 h 127826"/>
              <a:gd name="T18" fmla="*/ 0 w 33407"/>
              <a:gd name="T19" fmla="*/ 50678 h 127826"/>
              <a:gd name="T20" fmla="*/ 0 w 33407"/>
              <a:gd name="T21" fmla="*/ 0 h 127826"/>
              <a:gd name="T22" fmla="*/ 0 w 33407"/>
              <a:gd name="T23" fmla="*/ 0 h 127826"/>
              <a:gd name="T24" fmla="*/ 33407 w 33407"/>
              <a:gd name="T25" fmla="*/ 127826 h 1278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T22" t="T23" r="T24" b="T25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91872 w 91872"/>
              <a:gd name="T3" fmla="*/ 127838 h 127838"/>
            </a:gdLst>
            <a:ahLst/>
            <a:cxnLst>
              <a:cxn ang="0">
                <a:pos x="18986" y="0"/>
              </a:cxn>
              <a:cxn ang="0">
                <a:pos x="46241" y="0"/>
              </a:cxn>
              <a:cxn ang="0">
                <a:pos x="53086" y="43167"/>
              </a:cxn>
              <a:cxn ang="0">
                <a:pos x="54432" y="53340"/>
              </a:cxn>
              <a:cxn ang="0">
                <a:pos x="57176" y="75794"/>
              </a:cxn>
              <a:cxn ang="0">
                <a:pos x="57772" y="75794"/>
              </a:cxn>
              <a:cxn ang="0">
                <a:pos x="59613" y="52515"/>
              </a:cxn>
              <a:cxn ang="0">
                <a:pos x="60693" y="39942"/>
              </a:cxn>
              <a:cxn ang="0">
                <a:pos x="66561" y="0"/>
              </a:cxn>
              <a:cxn ang="0">
                <a:pos x="91872" y="0"/>
              </a:cxn>
              <a:cxn ang="0">
                <a:pos x="72746" y="127838"/>
              </a:cxn>
              <a:cxn ang="0">
                <a:pos x="45631" y="127838"/>
              </a:cxn>
              <a:cxn ang="0">
                <a:pos x="39078" y="84506"/>
              </a:cxn>
              <a:cxn ang="0">
                <a:pos x="36525" y="66053"/>
              </a:cxn>
              <a:cxn ang="0">
                <a:pos x="34595" y="49644"/>
              </a:cxn>
              <a:cxn ang="0">
                <a:pos x="33541" y="49644"/>
              </a:cxn>
              <a:cxn ang="0">
                <a:pos x="31979" y="75756"/>
              </a:cxn>
              <a:cxn ang="0">
                <a:pos x="30797" y="87579"/>
              </a:cxn>
              <a:cxn ang="0">
                <a:pos x="25159" y="127838"/>
              </a:cxn>
              <a:cxn ang="0">
                <a:pos x="0" y="127838"/>
              </a:cxn>
              <a:cxn ang="0">
                <a:pos x="18986" y="0"/>
              </a:cxn>
            </a:cxnLst>
            <a:rect l="T0" t="T1" r="T2" b="T3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4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43917 w 49078"/>
              <a:gd name="T1" fmla="*/ 0 h 127826"/>
              <a:gd name="T2" fmla="*/ 49078 w 49078"/>
              <a:gd name="T3" fmla="*/ 0 h 127826"/>
              <a:gd name="T4" fmla="*/ 49078 w 49078"/>
              <a:gd name="T5" fmla="*/ 50681 h 127826"/>
              <a:gd name="T6" fmla="*/ 40589 w 49078"/>
              <a:gd name="T7" fmla="*/ 81267 h 127826"/>
              <a:gd name="T8" fmla="*/ 49078 w 49078"/>
              <a:gd name="T9" fmla="*/ 81267 h 127826"/>
              <a:gd name="T10" fmla="*/ 49078 w 49078"/>
              <a:gd name="T11" fmla="*/ 103175 h 127826"/>
              <a:gd name="T12" fmla="*/ 34480 w 49078"/>
              <a:gd name="T13" fmla="*/ 103175 h 127826"/>
              <a:gd name="T14" fmla="*/ 27711 w 49078"/>
              <a:gd name="T15" fmla="*/ 127826 h 127826"/>
              <a:gd name="T16" fmla="*/ 0 w 49078"/>
              <a:gd name="T17" fmla="*/ 127826 h 127826"/>
              <a:gd name="T18" fmla="*/ 43917 w 49078"/>
              <a:gd name="T19" fmla="*/ 0 h 127826"/>
              <a:gd name="T20" fmla="*/ 0 w 49078"/>
              <a:gd name="T21" fmla="*/ 0 h 127826"/>
              <a:gd name="T22" fmla="*/ 49078 w 49078"/>
              <a:gd name="T23" fmla="*/ 127826 h 1278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T20" t="T21" r="T22" b="T2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5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27172 w 33395"/>
              <a:gd name="T3" fmla="*/ 0 h 127826"/>
              <a:gd name="T4" fmla="*/ 33395 w 33395"/>
              <a:gd name="T5" fmla="*/ 127826 h 127826"/>
              <a:gd name="T6" fmla="*/ 7284 w 33395"/>
              <a:gd name="T7" fmla="*/ 127826 h 127826"/>
              <a:gd name="T8" fmla="*/ 7373 w 33395"/>
              <a:gd name="T9" fmla="*/ 103175 h 127826"/>
              <a:gd name="T10" fmla="*/ 0 w 33395"/>
              <a:gd name="T11" fmla="*/ 103175 h 127826"/>
              <a:gd name="T12" fmla="*/ 0 w 33395"/>
              <a:gd name="T13" fmla="*/ 81267 h 127826"/>
              <a:gd name="T14" fmla="*/ 7652 w 33395"/>
              <a:gd name="T15" fmla="*/ 81267 h 127826"/>
              <a:gd name="T16" fmla="*/ 8490 w 33395"/>
              <a:gd name="T17" fmla="*/ 20091 h 127826"/>
              <a:gd name="T18" fmla="*/ 0 w 33395"/>
              <a:gd name="T19" fmla="*/ 50681 h 127826"/>
              <a:gd name="T20" fmla="*/ 0 w 33395"/>
              <a:gd name="T21" fmla="*/ 0 h 127826"/>
              <a:gd name="T22" fmla="*/ 0 w 33395"/>
              <a:gd name="T23" fmla="*/ 0 h 127826"/>
              <a:gd name="T24" fmla="*/ 33395 w 33395"/>
              <a:gd name="T25" fmla="*/ 127826 h 1278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</a:cxnLst>
            <a:rect l="T22" t="T23" r="T24" b="T25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26"/>
  </sheetPr>
  <dimension ref="A1:L367"/>
  <sheetViews>
    <sheetView showZeros="0" tabSelected="1" topLeftCell="E373" zoomScale="130" zoomScaleNormal="130" workbookViewId="0">
      <selection activeCell="F366" sqref="F366"/>
    </sheetView>
  </sheetViews>
  <sheetFormatPr baseColWidth="10" defaultRowHeight="12.75"/>
  <cols>
    <col min="1" max="2" width="9.5703125" style="1" customWidth="1"/>
    <col min="3" max="3" width="9.85546875" style="1" customWidth="1"/>
    <col min="4" max="4" width="71.140625" style="1" bestFit="1" customWidth="1"/>
    <col min="5" max="5" width="15.42578125" style="2" customWidth="1"/>
    <col min="6" max="6" width="19.42578125" style="2" customWidth="1"/>
    <col min="7" max="7" width="64.28515625" style="2" customWidth="1"/>
    <col min="8" max="8" width="18.140625" style="2" customWidth="1"/>
    <col min="9" max="9" width="13.85546875" style="1" customWidth="1"/>
    <col min="10" max="10" width="17.85546875" style="1" customWidth="1"/>
    <col min="11" max="11" width="15.140625" style="1" customWidth="1"/>
    <col min="12" max="12" width="13.7109375" style="25" bestFit="1" customWidth="1"/>
    <col min="13" max="18" width="11.42578125" style="1"/>
    <col min="19" max="37" width="0" style="1" hidden="1" customWidth="1"/>
    <col min="38" max="16384" width="11.42578125" style="1"/>
  </cols>
  <sheetData>
    <row r="1" spans="1:8" ht="8.25" customHeight="1"/>
    <row r="6" spans="1:8" ht="15.75" customHeight="1">
      <c r="A6" s="137"/>
      <c r="B6" s="137"/>
      <c r="C6" s="137"/>
      <c r="D6" s="137"/>
      <c r="E6" s="137"/>
      <c r="F6" s="137"/>
      <c r="G6" s="3"/>
      <c r="H6" s="3"/>
    </row>
    <row r="7" spans="1:8">
      <c r="A7" s="4"/>
      <c r="B7" s="4"/>
      <c r="C7" s="4"/>
      <c r="D7" s="5"/>
    </row>
    <row r="8" spans="1:8" ht="23.25" customHeight="1">
      <c r="A8" s="138" t="s">
        <v>0</v>
      </c>
      <c r="B8" s="138"/>
      <c r="C8" s="138"/>
      <c r="D8" s="138"/>
      <c r="E8" s="138"/>
      <c r="F8" s="138"/>
    </row>
    <row r="9" spans="1:8" ht="15.75">
      <c r="A9" s="138" t="s">
        <v>1</v>
      </c>
      <c r="B9" s="138"/>
      <c r="C9" s="138"/>
      <c r="D9" s="138"/>
      <c r="E9" s="138"/>
      <c r="F9" s="138"/>
    </row>
    <row r="10" spans="1:8" ht="15.75">
      <c r="A10" s="138" t="s">
        <v>2</v>
      </c>
      <c r="B10" s="138"/>
      <c r="C10" s="138"/>
      <c r="D10" s="138"/>
      <c r="E10" s="138"/>
      <c r="F10" s="138"/>
    </row>
    <row r="11" spans="1:8" ht="15.75">
      <c r="A11" s="6"/>
      <c r="B11" s="6"/>
      <c r="C11" s="6"/>
      <c r="D11" s="6"/>
      <c r="E11" s="6"/>
      <c r="F11" s="6"/>
    </row>
    <row r="12" spans="1:8" ht="15.75">
      <c r="A12" s="7"/>
      <c r="B12" s="7"/>
      <c r="C12" s="7"/>
      <c r="D12" s="8"/>
      <c r="E12" s="9"/>
      <c r="F12" s="10" t="s">
        <v>3</v>
      </c>
    </row>
    <row r="13" spans="1:8" ht="16.5" customHeight="1">
      <c r="A13" s="11"/>
      <c r="B13" s="11"/>
      <c r="C13" s="12"/>
      <c r="D13" s="13"/>
      <c r="E13" s="14"/>
      <c r="F13" s="15"/>
    </row>
    <row r="14" spans="1:8" ht="16.5" customHeight="1" thickBot="1">
      <c r="A14" s="139" t="s">
        <v>4</v>
      </c>
      <c r="B14" s="139"/>
      <c r="C14" s="139"/>
      <c r="D14" s="139"/>
      <c r="E14" s="14"/>
      <c r="F14" s="16">
        <f>F339</f>
        <v>570324758.71999991</v>
      </c>
    </row>
    <row r="15" spans="1:8" ht="16.5" thickTop="1">
      <c r="A15" s="12"/>
      <c r="B15" s="7"/>
      <c r="C15" s="7"/>
      <c r="D15" s="8"/>
      <c r="E15" s="14"/>
      <c r="F15" s="17"/>
    </row>
    <row r="16" spans="1:8">
      <c r="A16" s="18"/>
      <c r="B16" s="18"/>
      <c r="C16" s="18"/>
      <c r="D16" s="19" t="s">
        <v>5</v>
      </c>
      <c r="E16" s="18"/>
      <c r="F16" s="18"/>
      <c r="G16" s="20"/>
    </row>
    <row r="17" spans="1:12" ht="20.25" customHeight="1">
      <c r="A17" s="21" t="s">
        <v>6</v>
      </c>
      <c r="B17" s="21" t="s">
        <v>7</v>
      </c>
      <c r="C17" s="21" t="s">
        <v>8</v>
      </c>
      <c r="D17" s="22" t="s">
        <v>9</v>
      </c>
      <c r="E17" s="23">
        <v>2018</v>
      </c>
      <c r="F17" s="24"/>
      <c r="G17" s="20"/>
    </row>
    <row r="18" spans="1:12" ht="18.95" customHeight="1">
      <c r="A18" s="26" t="s">
        <v>10</v>
      </c>
      <c r="B18" s="27"/>
      <c r="C18" s="27"/>
      <c r="D18" s="28" t="s">
        <v>11</v>
      </c>
      <c r="E18" s="29"/>
      <c r="F18" s="30">
        <f>E19+E21+E26+E28+E30+E34+E43+E45+E47</f>
        <v>100737360.98</v>
      </c>
      <c r="G18" s="31"/>
    </row>
    <row r="19" spans="1:12" ht="12.95" customHeight="1">
      <c r="A19" s="32"/>
      <c r="B19" s="33" t="s">
        <v>12</v>
      </c>
      <c r="C19" s="33"/>
      <c r="D19" s="34" t="s">
        <v>13</v>
      </c>
      <c r="E19" s="35">
        <f>E20</f>
        <v>60609640.590000004</v>
      </c>
      <c r="F19" s="36"/>
      <c r="G19" s="37"/>
    </row>
    <row r="20" spans="1:12" ht="12.95" customHeight="1">
      <c r="A20" s="32"/>
      <c r="B20" s="33"/>
      <c r="C20" s="32" t="s">
        <v>14</v>
      </c>
      <c r="D20" s="38" t="s">
        <v>15</v>
      </c>
      <c r="E20" s="39">
        <v>60609640.590000004</v>
      </c>
      <c r="F20" s="40"/>
      <c r="G20" s="20"/>
      <c r="J20" s="41"/>
      <c r="K20" s="41"/>
      <c r="L20" s="42"/>
    </row>
    <row r="21" spans="1:12" ht="12.95" customHeight="1">
      <c r="A21" s="32"/>
      <c r="B21" s="33" t="s">
        <v>16</v>
      </c>
      <c r="C21" s="32"/>
      <c r="D21" s="34" t="s">
        <v>17</v>
      </c>
      <c r="E21" s="35">
        <f>E22+E24+E25</f>
        <v>24926870.5</v>
      </c>
      <c r="F21" s="40"/>
      <c r="G21" s="20"/>
      <c r="L21" s="42"/>
    </row>
    <row r="22" spans="1:12" ht="12.95" customHeight="1">
      <c r="A22" s="32"/>
      <c r="B22" s="33"/>
      <c r="C22" s="32" t="s">
        <v>18</v>
      </c>
      <c r="D22" s="38" t="s">
        <v>19</v>
      </c>
      <c r="E22" s="43">
        <v>75000</v>
      </c>
      <c r="F22" s="40"/>
      <c r="G22" s="20"/>
      <c r="K22" s="41"/>
      <c r="L22" s="42"/>
    </row>
    <row r="23" spans="1:12" ht="12.95" customHeight="1">
      <c r="A23" s="32"/>
      <c r="B23" s="33"/>
      <c r="C23" s="32" t="s">
        <v>20</v>
      </c>
      <c r="D23" s="38" t="s">
        <v>21</v>
      </c>
      <c r="E23" s="44">
        <v>0</v>
      </c>
      <c r="F23" s="40"/>
      <c r="G23" s="20"/>
      <c r="L23" s="42"/>
    </row>
    <row r="24" spans="1:12" ht="12.95" customHeight="1">
      <c r="A24" s="32"/>
      <c r="B24" s="33"/>
      <c r="C24" s="32" t="s">
        <v>22</v>
      </c>
      <c r="D24" s="38" t="s">
        <v>23</v>
      </c>
      <c r="E24" s="44"/>
      <c r="F24" s="40"/>
      <c r="G24" s="20"/>
      <c r="K24" s="41"/>
      <c r="L24" s="42"/>
    </row>
    <row r="25" spans="1:12" ht="12.95" customHeight="1">
      <c r="A25" s="32"/>
      <c r="B25" s="33"/>
      <c r="C25" s="32" t="s">
        <v>24</v>
      </c>
      <c r="D25" s="38" t="s">
        <v>25</v>
      </c>
      <c r="E25" s="44">
        <v>24851870.5</v>
      </c>
      <c r="F25" s="40"/>
      <c r="G25" s="20"/>
      <c r="K25" s="41"/>
      <c r="L25" s="42"/>
    </row>
    <row r="26" spans="1:12" ht="12.95" customHeight="1">
      <c r="A26" s="32"/>
      <c r="B26" s="33" t="s">
        <v>26</v>
      </c>
      <c r="C26" s="32"/>
      <c r="D26" s="34" t="s">
        <v>27</v>
      </c>
      <c r="E26" s="35">
        <f>E27</f>
        <v>2058018.72</v>
      </c>
      <c r="F26" s="40"/>
      <c r="G26" s="20"/>
      <c r="L26" s="42"/>
    </row>
    <row r="27" spans="1:12" s="2" customFormat="1" ht="12.95" customHeight="1">
      <c r="A27" s="32"/>
      <c r="B27" s="33"/>
      <c r="C27" s="32" t="s">
        <v>28</v>
      </c>
      <c r="D27" s="38" t="s">
        <v>27</v>
      </c>
      <c r="E27" s="39">
        <v>2058018.72</v>
      </c>
      <c r="F27" s="40"/>
      <c r="G27" s="20"/>
      <c r="I27" s="1"/>
      <c r="J27" s="1"/>
      <c r="L27" s="42"/>
    </row>
    <row r="28" spans="1:12" s="2" customFormat="1" ht="12.95" customHeight="1">
      <c r="A28" s="32"/>
      <c r="B28" s="33" t="s">
        <v>29</v>
      </c>
      <c r="C28" s="32"/>
      <c r="D28" s="34" t="s">
        <v>30</v>
      </c>
      <c r="E28" s="35">
        <f>E29</f>
        <v>8750</v>
      </c>
      <c r="F28" s="40"/>
      <c r="G28" s="20"/>
      <c r="I28" s="1"/>
      <c r="J28" s="1"/>
      <c r="L28" s="42"/>
    </row>
    <row r="29" spans="1:12" s="2" customFormat="1" ht="12.95" customHeight="1">
      <c r="A29" s="32"/>
      <c r="B29" s="33"/>
      <c r="C29" s="32" t="s">
        <v>31</v>
      </c>
      <c r="D29" s="38" t="s">
        <v>30</v>
      </c>
      <c r="E29" s="45">
        <v>8750</v>
      </c>
      <c r="F29" s="40"/>
      <c r="G29" s="20"/>
      <c r="I29" s="1"/>
      <c r="J29" s="1"/>
      <c r="L29" s="42"/>
    </row>
    <row r="30" spans="1:12" s="2" customFormat="1" ht="12.95" customHeight="1">
      <c r="A30" s="32"/>
      <c r="B30" s="33" t="s">
        <v>32</v>
      </c>
      <c r="C30" s="32"/>
      <c r="D30" s="34" t="s">
        <v>33</v>
      </c>
      <c r="E30" s="35">
        <f>E31+E32+E33</f>
        <v>495417.18</v>
      </c>
      <c r="F30" s="40"/>
      <c r="G30" s="20"/>
      <c r="I30" s="1"/>
      <c r="J30" s="1"/>
      <c r="L30" s="42"/>
    </row>
    <row r="31" spans="1:12" s="2" customFormat="1" ht="12.95" customHeight="1">
      <c r="A31" s="32"/>
      <c r="B31" s="33"/>
      <c r="C31" s="32" t="s">
        <v>34</v>
      </c>
      <c r="D31" s="38" t="s">
        <v>33</v>
      </c>
      <c r="E31" s="44"/>
      <c r="F31" s="40"/>
      <c r="G31" s="20"/>
      <c r="I31" s="1"/>
      <c r="J31" s="1"/>
      <c r="L31" s="42"/>
    </row>
    <row r="32" spans="1:12" s="2" customFormat="1" ht="12.95" customHeight="1">
      <c r="A32" s="32"/>
      <c r="B32" s="33"/>
      <c r="C32" s="32" t="s">
        <v>35</v>
      </c>
      <c r="D32" s="38" t="s">
        <v>36</v>
      </c>
      <c r="E32" s="44">
        <v>177549.3</v>
      </c>
      <c r="F32" s="40"/>
      <c r="G32" s="20"/>
      <c r="I32" s="1"/>
      <c r="J32" s="1"/>
      <c r="L32" s="42"/>
    </row>
    <row r="33" spans="1:12" s="2" customFormat="1" ht="12.95" customHeight="1">
      <c r="A33" s="32"/>
      <c r="B33" s="33"/>
      <c r="C33" s="32" t="s">
        <v>37</v>
      </c>
      <c r="D33" s="38" t="s">
        <v>38</v>
      </c>
      <c r="E33" s="44">
        <v>317867.88</v>
      </c>
      <c r="F33" s="40"/>
      <c r="G33" s="20"/>
      <c r="I33" s="1"/>
      <c r="J33" s="1"/>
      <c r="L33" s="42"/>
    </row>
    <row r="34" spans="1:12" s="2" customFormat="1" ht="12.95" customHeight="1">
      <c r="A34" s="32"/>
      <c r="B34" s="33" t="s">
        <v>39</v>
      </c>
      <c r="C34" s="33"/>
      <c r="D34" s="34" t="s">
        <v>40</v>
      </c>
      <c r="E34" s="35">
        <f>E35+E36+E38+E39</f>
        <v>3127112.1</v>
      </c>
      <c r="F34" s="36"/>
      <c r="G34" s="20"/>
      <c r="I34" s="1"/>
      <c r="J34" s="1"/>
      <c r="L34" s="42"/>
    </row>
    <row r="35" spans="1:12" s="2" customFormat="1" ht="12.95" customHeight="1">
      <c r="A35" s="32"/>
      <c r="B35" s="33"/>
      <c r="C35" s="32" t="s">
        <v>41</v>
      </c>
      <c r="D35" s="38" t="s">
        <v>42</v>
      </c>
      <c r="E35" s="39">
        <v>1300000</v>
      </c>
      <c r="F35" s="36"/>
      <c r="G35" s="46"/>
      <c r="I35" s="1"/>
      <c r="J35" s="1"/>
      <c r="L35" s="42"/>
    </row>
    <row r="36" spans="1:12" s="2" customFormat="1" ht="12.95" customHeight="1">
      <c r="A36" s="32"/>
      <c r="B36" s="33"/>
      <c r="C36" s="32" t="s">
        <v>43</v>
      </c>
      <c r="D36" s="38" t="s">
        <v>44</v>
      </c>
      <c r="E36" s="47">
        <v>0</v>
      </c>
      <c r="F36" s="36"/>
      <c r="G36" s="46"/>
      <c r="I36" s="1"/>
      <c r="J36" s="1"/>
      <c r="L36" s="42"/>
    </row>
    <row r="37" spans="1:12" s="2" customFormat="1" ht="12.95" customHeight="1">
      <c r="A37" s="32"/>
      <c r="B37" s="33"/>
      <c r="C37" s="32" t="s">
        <v>45</v>
      </c>
      <c r="D37" s="38" t="s">
        <v>46</v>
      </c>
      <c r="E37" s="48">
        <v>0</v>
      </c>
      <c r="F37" s="36"/>
      <c r="G37" s="20"/>
      <c r="I37" s="1"/>
      <c r="J37" s="1"/>
      <c r="L37" s="42"/>
    </row>
    <row r="38" spans="1:12" s="2" customFormat="1" ht="12.95" customHeight="1">
      <c r="A38" s="32"/>
      <c r="B38" s="33"/>
      <c r="C38" s="32" t="s">
        <v>47</v>
      </c>
      <c r="D38" s="49" t="s">
        <v>48</v>
      </c>
      <c r="E38" s="47">
        <v>1827112.1</v>
      </c>
      <c r="F38" s="36"/>
      <c r="G38" s="20"/>
      <c r="I38" s="1"/>
      <c r="J38" s="1"/>
      <c r="L38" s="42"/>
    </row>
    <row r="39" spans="1:12" s="2" customFormat="1" ht="12.95" customHeight="1">
      <c r="A39" s="32"/>
      <c r="B39" s="33"/>
      <c r="C39" s="32" t="s">
        <v>49</v>
      </c>
      <c r="D39" s="49" t="s">
        <v>50</v>
      </c>
      <c r="E39" s="47"/>
      <c r="F39" s="36"/>
      <c r="G39" s="20"/>
      <c r="I39" s="1"/>
      <c r="J39" s="1"/>
      <c r="L39" s="42"/>
    </row>
    <row r="40" spans="1:12" s="2" customFormat="1" ht="12.95" customHeight="1">
      <c r="A40" s="32"/>
      <c r="B40" s="33"/>
      <c r="C40" s="32" t="s">
        <v>51</v>
      </c>
      <c r="D40" s="49" t="s">
        <v>52</v>
      </c>
      <c r="E40" s="47"/>
      <c r="F40" s="36"/>
      <c r="G40" s="20"/>
      <c r="I40" s="1"/>
      <c r="J40" s="1"/>
      <c r="L40" s="42"/>
    </row>
    <row r="41" spans="1:12" s="2" customFormat="1" ht="12.95" customHeight="1">
      <c r="A41" s="32"/>
      <c r="B41" s="33" t="s">
        <v>53</v>
      </c>
      <c r="C41" s="32"/>
      <c r="D41" s="34" t="s">
        <v>54</v>
      </c>
      <c r="E41" s="35">
        <f>E42</f>
        <v>0</v>
      </c>
      <c r="F41" s="36"/>
      <c r="G41" s="20"/>
      <c r="I41" s="1"/>
      <c r="J41" s="1"/>
      <c r="L41" s="42"/>
    </row>
    <row r="42" spans="1:12" s="2" customFormat="1" ht="12.95" customHeight="1">
      <c r="A42" s="32"/>
      <c r="B42" s="33"/>
      <c r="C42" s="32" t="s">
        <v>55</v>
      </c>
      <c r="D42" s="38" t="s">
        <v>56</v>
      </c>
      <c r="E42" s="48"/>
      <c r="F42" s="36"/>
      <c r="G42" s="20"/>
      <c r="I42" s="1"/>
      <c r="J42" s="1"/>
      <c r="L42" s="42"/>
    </row>
    <row r="43" spans="1:12" s="2" customFormat="1" ht="12.95" customHeight="1">
      <c r="A43" s="32"/>
      <c r="B43" s="33" t="s">
        <v>57</v>
      </c>
      <c r="C43" s="32"/>
      <c r="D43" s="34" t="s">
        <v>58</v>
      </c>
      <c r="E43" s="35">
        <f>E44</f>
        <v>4390485.29</v>
      </c>
      <c r="F43" s="36"/>
      <c r="G43" s="20"/>
      <c r="I43" s="1"/>
      <c r="J43" s="1"/>
      <c r="L43" s="42"/>
    </row>
    <row r="44" spans="1:12" s="2" customFormat="1" ht="12.95" customHeight="1">
      <c r="A44" s="33"/>
      <c r="B44" s="33"/>
      <c r="C44" s="32" t="s">
        <v>59</v>
      </c>
      <c r="D44" s="38" t="s">
        <v>58</v>
      </c>
      <c r="E44" s="39">
        <v>4390485.29</v>
      </c>
      <c r="F44" s="45"/>
      <c r="G44" s="20"/>
      <c r="I44" s="1"/>
      <c r="J44" s="1"/>
      <c r="L44" s="42"/>
    </row>
    <row r="45" spans="1:12" s="2" customFormat="1" ht="12.95" customHeight="1">
      <c r="A45" s="33"/>
      <c r="B45" s="33" t="s">
        <v>60</v>
      </c>
      <c r="C45" s="33"/>
      <c r="D45" s="34" t="s">
        <v>61</v>
      </c>
      <c r="E45" s="35">
        <f>E46</f>
        <v>4450221.91</v>
      </c>
      <c r="F45" s="36"/>
      <c r="G45" s="20"/>
      <c r="I45" s="1"/>
      <c r="J45" s="1"/>
      <c r="L45" s="42"/>
    </row>
    <row r="46" spans="1:12" s="2" customFormat="1" ht="12.95" customHeight="1">
      <c r="A46" s="33"/>
      <c r="B46" s="33"/>
      <c r="C46" s="32" t="s">
        <v>62</v>
      </c>
      <c r="D46" s="38" t="s">
        <v>61</v>
      </c>
      <c r="E46" s="39">
        <v>4450221.91</v>
      </c>
      <c r="F46" s="45"/>
      <c r="G46" s="20"/>
      <c r="I46" s="1"/>
      <c r="J46" s="1"/>
      <c r="L46" s="42"/>
    </row>
    <row r="47" spans="1:12" ht="12.95" customHeight="1">
      <c r="A47" s="33"/>
      <c r="B47" s="33" t="s">
        <v>63</v>
      </c>
      <c r="C47" s="33"/>
      <c r="D47" s="34" t="s">
        <v>64</v>
      </c>
      <c r="E47" s="35">
        <f>E48</f>
        <v>670844.68999999994</v>
      </c>
      <c r="F47" s="36"/>
      <c r="G47" s="20"/>
      <c r="L47" s="42"/>
    </row>
    <row r="48" spans="1:12" ht="12.95" customHeight="1">
      <c r="A48" s="33"/>
      <c r="B48" s="33"/>
      <c r="C48" s="32" t="s">
        <v>65</v>
      </c>
      <c r="D48" s="38" t="s">
        <v>64</v>
      </c>
      <c r="E48" s="39">
        <v>670844.68999999994</v>
      </c>
      <c r="F48" s="36"/>
      <c r="G48" s="20"/>
      <c r="K48" s="41"/>
      <c r="L48" s="42"/>
    </row>
    <row r="49" spans="1:12" ht="18.95" customHeight="1">
      <c r="B49" s="33"/>
      <c r="C49" s="32"/>
      <c r="D49" s="38"/>
      <c r="E49" s="45"/>
      <c r="F49" s="36"/>
      <c r="G49" s="20"/>
      <c r="L49" s="42"/>
    </row>
    <row r="50" spans="1:12" ht="17.25" customHeight="1">
      <c r="A50" s="50" t="s">
        <v>66</v>
      </c>
      <c r="B50" s="51"/>
      <c r="C50" s="51"/>
      <c r="D50" s="52" t="s">
        <v>67</v>
      </c>
      <c r="E50" s="53"/>
      <c r="F50" s="54">
        <f>E53+E55+E57+E59+E61+E63+E65+E67+E69+E71+E73+E75+E77+E81+E83+E85+E87+E90+E92+E94+E96+E104+E110+E117+E119+E121+E125+E128+E134</f>
        <v>8379723.4900000002</v>
      </c>
      <c r="G50" s="55"/>
      <c r="L50" s="42"/>
    </row>
    <row r="51" spans="1:12" ht="12.95" customHeight="1">
      <c r="A51" s="56"/>
      <c r="B51" s="33" t="s">
        <v>68</v>
      </c>
      <c r="C51" s="57"/>
      <c r="D51" s="58" t="s">
        <v>69</v>
      </c>
      <c r="E51" s="35">
        <f>E52</f>
        <v>0</v>
      </c>
      <c r="F51" s="59"/>
      <c r="G51" s="9"/>
      <c r="L51" s="42"/>
    </row>
    <row r="52" spans="1:12" s="2" customFormat="1" ht="12.95" customHeight="1">
      <c r="A52" s="60"/>
      <c r="B52" s="57"/>
      <c r="C52" s="32" t="s">
        <v>70</v>
      </c>
      <c r="D52" s="38" t="s">
        <v>69</v>
      </c>
      <c r="E52" s="45">
        <v>0</v>
      </c>
      <c r="F52" s="59"/>
      <c r="G52" s="9"/>
      <c r="I52" s="1"/>
      <c r="L52" s="42"/>
    </row>
    <row r="53" spans="1:12" s="2" customFormat="1" ht="12.95" customHeight="1">
      <c r="A53" s="60"/>
      <c r="B53" s="33" t="s">
        <v>71</v>
      </c>
      <c r="C53" s="60"/>
      <c r="D53" s="61" t="s">
        <v>72</v>
      </c>
      <c r="E53" s="35">
        <f>E54</f>
        <v>44945.35</v>
      </c>
      <c r="F53" s="62"/>
      <c r="G53" s="63"/>
      <c r="I53" s="1"/>
      <c r="L53" s="42"/>
    </row>
    <row r="54" spans="1:12" s="2" customFormat="1" ht="12.95" customHeight="1">
      <c r="A54" s="60"/>
      <c r="B54" s="33"/>
      <c r="C54" s="32" t="s">
        <v>73</v>
      </c>
      <c r="D54" s="64" t="s">
        <v>72</v>
      </c>
      <c r="E54" s="39">
        <v>44945.35</v>
      </c>
      <c r="F54" s="62"/>
      <c r="G54" s="63"/>
      <c r="I54" s="1"/>
      <c r="L54" s="42"/>
    </row>
    <row r="55" spans="1:12" s="2" customFormat="1" ht="12.95" customHeight="1">
      <c r="A55" s="60"/>
      <c r="B55" s="33" t="s">
        <v>74</v>
      </c>
      <c r="C55" s="60"/>
      <c r="D55" s="61" t="s">
        <v>75</v>
      </c>
      <c r="E55" s="35">
        <f>E56</f>
        <v>1005815.87</v>
      </c>
      <c r="F55" s="62"/>
      <c r="G55" s="63"/>
      <c r="I55" s="1"/>
      <c r="L55" s="42"/>
    </row>
    <row r="56" spans="1:12" s="2" customFormat="1" ht="12.95" customHeight="1">
      <c r="A56" s="60"/>
      <c r="B56" s="33"/>
      <c r="C56" s="32" t="s">
        <v>76</v>
      </c>
      <c r="D56" s="64" t="s">
        <v>75</v>
      </c>
      <c r="E56" s="39">
        <v>1005815.87</v>
      </c>
      <c r="F56" s="62"/>
      <c r="G56" s="63"/>
      <c r="I56" s="1"/>
      <c r="L56" s="42"/>
    </row>
    <row r="57" spans="1:12" s="2" customFormat="1" ht="12.95" customHeight="1">
      <c r="A57" s="60"/>
      <c r="B57" s="33" t="s">
        <v>77</v>
      </c>
      <c r="C57" s="60"/>
      <c r="D57" s="61" t="s">
        <v>78</v>
      </c>
      <c r="E57" s="35">
        <f>E58</f>
        <v>0</v>
      </c>
      <c r="F57" s="62"/>
      <c r="G57" s="63"/>
      <c r="I57" s="1"/>
      <c r="L57" s="42"/>
    </row>
    <row r="58" spans="1:12" s="2" customFormat="1" ht="12.95" customHeight="1">
      <c r="A58" s="60"/>
      <c r="B58" s="33"/>
      <c r="C58" s="32" t="s">
        <v>79</v>
      </c>
      <c r="D58" s="64" t="s">
        <v>78</v>
      </c>
      <c r="E58" s="45"/>
      <c r="F58" s="62"/>
      <c r="G58" s="63"/>
      <c r="I58" s="1"/>
      <c r="L58" s="42"/>
    </row>
    <row r="59" spans="1:12" s="2" customFormat="1" ht="12.95" customHeight="1">
      <c r="A59" s="60"/>
      <c r="B59" s="33" t="s">
        <v>80</v>
      </c>
      <c r="C59" s="60"/>
      <c r="D59" s="61" t="s">
        <v>81</v>
      </c>
      <c r="E59" s="35">
        <f>E60</f>
        <v>2770776.46</v>
      </c>
      <c r="F59" s="62"/>
      <c r="G59" s="63"/>
      <c r="I59" s="1"/>
      <c r="L59" s="42"/>
    </row>
    <row r="60" spans="1:12" s="2" customFormat="1" ht="12.95" customHeight="1">
      <c r="A60" s="60"/>
      <c r="B60" s="33"/>
      <c r="C60" s="32" t="s">
        <v>82</v>
      </c>
      <c r="D60" s="64" t="s">
        <v>81</v>
      </c>
      <c r="E60" s="39">
        <v>2770776.46</v>
      </c>
      <c r="F60" s="62"/>
      <c r="G60" s="63"/>
      <c r="I60" s="1"/>
      <c r="L60" s="42"/>
    </row>
    <row r="61" spans="1:12" s="2" customFormat="1" ht="12.95" customHeight="1">
      <c r="A61" s="60"/>
      <c r="B61" s="33" t="s">
        <v>83</v>
      </c>
      <c r="C61" s="60"/>
      <c r="D61" s="61" t="s">
        <v>84</v>
      </c>
      <c r="E61" s="35">
        <f>E62</f>
        <v>1275982.6000000001</v>
      </c>
      <c r="F61" s="62"/>
      <c r="G61" s="63"/>
      <c r="I61" s="1"/>
      <c r="L61" s="42"/>
    </row>
    <row r="62" spans="1:12" s="2" customFormat="1" ht="12.95" customHeight="1">
      <c r="A62" s="60"/>
      <c r="B62" s="33"/>
      <c r="C62" s="32" t="s">
        <v>85</v>
      </c>
      <c r="D62" s="64" t="s">
        <v>84</v>
      </c>
      <c r="E62" s="39">
        <v>1275982.6000000001</v>
      </c>
      <c r="F62" s="62"/>
      <c r="G62" s="63"/>
      <c r="I62" s="1"/>
      <c r="L62" s="42"/>
    </row>
    <row r="63" spans="1:12" s="2" customFormat="1" ht="12.95" customHeight="1">
      <c r="A63" s="60"/>
      <c r="B63" s="33" t="s">
        <v>86</v>
      </c>
      <c r="C63" s="60"/>
      <c r="D63" s="61" t="s">
        <v>87</v>
      </c>
      <c r="E63" s="35">
        <f>E64</f>
        <v>17073.400000000001</v>
      </c>
      <c r="F63" s="62"/>
      <c r="G63" s="20"/>
      <c r="I63" s="1"/>
      <c r="L63" s="42"/>
    </row>
    <row r="64" spans="1:12" s="2" customFormat="1" ht="12.95" customHeight="1">
      <c r="A64" s="65"/>
      <c r="B64" s="33"/>
      <c r="C64" s="32" t="s">
        <v>88</v>
      </c>
      <c r="D64" s="64" t="s">
        <v>87</v>
      </c>
      <c r="E64" s="39">
        <v>17073.400000000001</v>
      </c>
      <c r="F64" s="62"/>
      <c r="G64" s="20"/>
      <c r="I64" s="1"/>
      <c r="L64" s="42"/>
    </row>
    <row r="65" spans="1:12" s="2" customFormat="1" ht="12.95" customHeight="1">
      <c r="A65" s="65"/>
      <c r="B65" s="33" t="s">
        <v>89</v>
      </c>
      <c r="C65" s="60"/>
      <c r="D65" s="66" t="s">
        <v>90</v>
      </c>
      <c r="E65" s="35">
        <f>E66</f>
        <v>13077</v>
      </c>
      <c r="F65" s="62"/>
      <c r="G65" s="20"/>
      <c r="I65" s="1"/>
      <c r="L65" s="42"/>
    </row>
    <row r="66" spans="1:12" s="2" customFormat="1" ht="12.95" customHeight="1">
      <c r="A66" s="65"/>
      <c r="B66" s="33"/>
      <c r="C66" s="32" t="s">
        <v>91</v>
      </c>
      <c r="D66" s="5" t="s">
        <v>90</v>
      </c>
      <c r="E66" s="39">
        <v>13077</v>
      </c>
      <c r="F66" s="62"/>
      <c r="G66" s="20"/>
      <c r="I66" s="1"/>
      <c r="L66" s="42"/>
    </row>
    <row r="67" spans="1:12" s="2" customFormat="1" ht="12.95" customHeight="1">
      <c r="A67" s="65"/>
      <c r="B67" s="33" t="s">
        <v>92</v>
      </c>
      <c r="C67" s="60"/>
      <c r="D67" s="66" t="s">
        <v>93</v>
      </c>
      <c r="E67" s="67">
        <f>E68</f>
        <v>59826</v>
      </c>
      <c r="F67" s="62"/>
      <c r="G67" s="20"/>
      <c r="I67" s="1"/>
      <c r="L67" s="42"/>
    </row>
    <row r="68" spans="1:12" s="2" customFormat="1" ht="12.95" customHeight="1">
      <c r="A68" s="65"/>
      <c r="B68" s="33"/>
      <c r="C68" s="32" t="s">
        <v>94</v>
      </c>
      <c r="D68" s="5" t="s">
        <v>93</v>
      </c>
      <c r="E68" s="43">
        <v>59826</v>
      </c>
      <c r="F68" s="62"/>
      <c r="G68" s="20"/>
      <c r="I68" s="1"/>
      <c r="L68" s="42"/>
    </row>
    <row r="69" spans="1:12" s="2" customFormat="1" ht="12.95" customHeight="1">
      <c r="A69" s="65"/>
      <c r="B69" s="33" t="s">
        <v>95</v>
      </c>
      <c r="C69" s="60"/>
      <c r="D69" s="66" t="s">
        <v>96</v>
      </c>
      <c r="E69" s="68">
        <f>E70</f>
        <v>179112.2</v>
      </c>
      <c r="F69" s="62"/>
      <c r="G69" s="20"/>
      <c r="I69" s="1"/>
      <c r="L69" s="42"/>
    </row>
    <row r="70" spans="1:12" s="2" customFormat="1" ht="12.95" customHeight="1">
      <c r="A70" s="65"/>
      <c r="B70" s="33"/>
      <c r="C70" s="32" t="s">
        <v>97</v>
      </c>
      <c r="D70" s="5" t="s">
        <v>96</v>
      </c>
      <c r="E70" s="43">
        <v>179112.2</v>
      </c>
      <c r="F70" s="62"/>
      <c r="G70" s="20"/>
      <c r="I70" s="1"/>
      <c r="L70" s="42"/>
    </row>
    <row r="71" spans="1:12" s="2" customFormat="1" ht="12.95" customHeight="1">
      <c r="A71" s="65"/>
      <c r="B71" s="33" t="s">
        <v>98</v>
      </c>
      <c r="C71" s="60"/>
      <c r="D71" s="66" t="s">
        <v>99</v>
      </c>
      <c r="E71" s="35">
        <f>E72</f>
        <v>3700</v>
      </c>
      <c r="F71" s="62"/>
      <c r="G71" s="63"/>
      <c r="I71" s="1"/>
      <c r="L71" s="42"/>
    </row>
    <row r="72" spans="1:12" s="2" customFormat="1" ht="12.95" customHeight="1">
      <c r="A72" s="65"/>
      <c r="B72" s="33"/>
      <c r="C72" s="32" t="s">
        <v>100</v>
      </c>
      <c r="D72" s="5" t="s">
        <v>99</v>
      </c>
      <c r="E72" s="43">
        <v>3700</v>
      </c>
      <c r="F72" s="69"/>
      <c r="G72" s="63"/>
      <c r="I72" s="1"/>
      <c r="L72" s="42"/>
    </row>
    <row r="73" spans="1:12" s="2" customFormat="1" ht="12.95" customHeight="1">
      <c r="A73" s="65"/>
      <c r="B73" s="33" t="s">
        <v>101</v>
      </c>
      <c r="C73" s="60"/>
      <c r="D73" s="66" t="s">
        <v>102</v>
      </c>
      <c r="E73" s="68">
        <f>E74</f>
        <v>181137.49</v>
      </c>
      <c r="F73" s="62"/>
      <c r="G73" s="20"/>
      <c r="I73" s="1"/>
      <c r="L73" s="42"/>
    </row>
    <row r="74" spans="1:12" s="2" customFormat="1" ht="12.95" customHeight="1">
      <c r="A74" s="65"/>
      <c r="B74" s="33"/>
      <c r="C74" s="32" t="s">
        <v>103</v>
      </c>
      <c r="D74" s="5" t="s">
        <v>102</v>
      </c>
      <c r="E74" s="70">
        <v>181137.49</v>
      </c>
      <c r="F74" s="62"/>
      <c r="G74" s="20"/>
      <c r="I74" s="1"/>
      <c r="L74" s="42"/>
    </row>
    <row r="75" spans="1:12" s="2" customFormat="1" ht="12.95" customHeight="1">
      <c r="A75" s="65"/>
      <c r="B75" s="33" t="s">
        <v>104</v>
      </c>
      <c r="C75" s="32"/>
      <c r="D75" s="66" t="s">
        <v>105</v>
      </c>
      <c r="E75" s="67">
        <f>E76</f>
        <v>130400</v>
      </c>
      <c r="F75" s="62"/>
      <c r="G75" s="20"/>
      <c r="I75" s="1"/>
      <c r="L75" s="42"/>
    </row>
    <row r="76" spans="1:12" s="2" customFormat="1" ht="12.95" customHeight="1">
      <c r="A76" s="65"/>
      <c r="B76" s="33"/>
      <c r="C76" s="32" t="s">
        <v>106</v>
      </c>
      <c r="D76" s="5" t="s">
        <v>105</v>
      </c>
      <c r="E76" s="43">
        <v>130400</v>
      </c>
      <c r="F76" s="62"/>
      <c r="G76" s="20"/>
      <c r="I76" s="1"/>
      <c r="L76" s="42"/>
    </row>
    <row r="77" spans="1:12" s="2" customFormat="1" ht="12.95" customHeight="1">
      <c r="A77" s="65"/>
      <c r="B77" s="33" t="s">
        <v>107</v>
      </c>
      <c r="C77" s="32"/>
      <c r="D77" s="66" t="s">
        <v>108</v>
      </c>
      <c r="E77" s="71">
        <f>E78</f>
        <v>42000</v>
      </c>
      <c r="F77" s="62"/>
      <c r="G77" s="20"/>
      <c r="I77" s="1"/>
      <c r="L77" s="42"/>
    </row>
    <row r="78" spans="1:12" s="2" customFormat="1" ht="12.95" customHeight="1">
      <c r="A78" s="65"/>
      <c r="B78" s="33"/>
      <c r="C78" s="32" t="s">
        <v>109</v>
      </c>
      <c r="D78" s="5" t="s">
        <v>108</v>
      </c>
      <c r="E78" s="43">
        <v>42000</v>
      </c>
      <c r="F78" s="62"/>
      <c r="G78" s="20"/>
      <c r="I78" s="1"/>
      <c r="L78" s="42"/>
    </row>
    <row r="79" spans="1:12" s="2" customFormat="1" ht="12.95" customHeight="1">
      <c r="A79" s="65"/>
      <c r="B79" s="33" t="s">
        <v>110</v>
      </c>
      <c r="C79" s="32"/>
      <c r="D79" s="66" t="s">
        <v>111</v>
      </c>
      <c r="E79" s="68">
        <f>E80</f>
        <v>0</v>
      </c>
      <c r="F79" s="62"/>
      <c r="G79" s="20"/>
      <c r="I79" s="1"/>
      <c r="L79" s="42"/>
    </row>
    <row r="80" spans="1:12" s="2" customFormat="1" ht="12.95" customHeight="1">
      <c r="A80" s="65"/>
      <c r="B80" s="33"/>
      <c r="C80" s="32" t="s">
        <v>112</v>
      </c>
      <c r="D80" s="5" t="s">
        <v>111</v>
      </c>
      <c r="E80" s="70">
        <v>0</v>
      </c>
      <c r="F80" s="62"/>
      <c r="G80" s="20"/>
      <c r="I80" s="1"/>
      <c r="L80" s="42"/>
    </row>
    <row r="81" spans="1:12" s="2" customFormat="1" ht="12.95" customHeight="1">
      <c r="A81" s="65"/>
      <c r="B81" s="33" t="s">
        <v>113</v>
      </c>
      <c r="C81" s="32"/>
      <c r="D81" s="66" t="s">
        <v>114</v>
      </c>
      <c r="E81" s="67">
        <f>E82</f>
        <v>0</v>
      </c>
      <c r="F81" s="62"/>
      <c r="G81" s="63"/>
      <c r="I81" s="1"/>
      <c r="L81" s="42"/>
    </row>
    <row r="82" spans="1:12" s="2" customFormat="1" ht="12.95" customHeight="1">
      <c r="A82" s="65"/>
      <c r="B82" s="33"/>
      <c r="C82" s="32" t="s">
        <v>115</v>
      </c>
      <c r="D82" s="5" t="s">
        <v>114</v>
      </c>
      <c r="E82" s="45"/>
      <c r="F82" s="62"/>
      <c r="G82" s="32"/>
      <c r="H82" s="66"/>
      <c r="I82" s="1"/>
      <c r="L82" s="42"/>
    </row>
    <row r="83" spans="1:12" s="2" customFormat="1" ht="12.95" customHeight="1">
      <c r="A83" s="65"/>
      <c r="B83" s="33" t="s">
        <v>116</v>
      </c>
      <c r="C83" s="32"/>
      <c r="D83" s="66" t="s">
        <v>117</v>
      </c>
      <c r="E83" s="67">
        <f>E84</f>
        <v>179596</v>
      </c>
      <c r="F83" s="62"/>
      <c r="G83" s="32"/>
      <c r="H83" s="5"/>
      <c r="I83" s="1"/>
      <c r="L83" s="42"/>
    </row>
    <row r="84" spans="1:12" s="2" customFormat="1" ht="12.95" customHeight="1">
      <c r="A84" s="65"/>
      <c r="B84" s="33"/>
      <c r="C84" s="32" t="s">
        <v>118</v>
      </c>
      <c r="D84" s="5" t="s">
        <v>117</v>
      </c>
      <c r="E84" s="39">
        <v>179596</v>
      </c>
      <c r="F84" s="62"/>
      <c r="G84" s="63"/>
      <c r="I84" s="1"/>
      <c r="L84" s="42"/>
    </row>
    <row r="85" spans="1:12" s="2" customFormat="1" ht="12.95" customHeight="1">
      <c r="A85" s="65"/>
      <c r="B85" s="33"/>
      <c r="C85" s="32"/>
      <c r="D85" s="66" t="s">
        <v>119</v>
      </c>
      <c r="E85" s="35">
        <f>E86</f>
        <v>0</v>
      </c>
      <c r="F85" s="62"/>
      <c r="G85" s="63"/>
      <c r="I85" s="1"/>
      <c r="L85" s="42"/>
    </row>
    <row r="86" spans="1:12" s="2" customFormat="1" ht="12.95" customHeight="1">
      <c r="A86" s="65"/>
      <c r="B86" s="33"/>
      <c r="C86" s="32" t="s">
        <v>120</v>
      </c>
      <c r="D86" s="5" t="s">
        <v>119</v>
      </c>
      <c r="E86" s="45"/>
      <c r="F86" s="62"/>
      <c r="G86" s="63"/>
      <c r="I86" s="1"/>
      <c r="L86" s="42"/>
    </row>
    <row r="87" spans="1:12" s="2" customFormat="1" ht="12.95" customHeight="1">
      <c r="A87" s="65"/>
      <c r="B87" s="33"/>
      <c r="C87" s="32"/>
      <c r="D87" s="66" t="s">
        <v>121</v>
      </c>
      <c r="E87" s="71">
        <f>E88+E89</f>
        <v>493003.16</v>
      </c>
      <c r="F87" s="62"/>
      <c r="G87" s="63"/>
      <c r="I87" s="1"/>
      <c r="L87" s="42"/>
    </row>
    <row r="88" spans="1:12" s="2" customFormat="1" ht="12.95" customHeight="1">
      <c r="A88" s="65"/>
      <c r="B88" s="33"/>
      <c r="C88" s="32" t="s">
        <v>122</v>
      </c>
      <c r="D88" s="5" t="s">
        <v>123</v>
      </c>
      <c r="E88" s="43">
        <v>0</v>
      </c>
      <c r="F88" s="62"/>
      <c r="G88" s="63"/>
      <c r="I88" s="1"/>
      <c r="L88" s="42"/>
    </row>
    <row r="89" spans="1:12" s="2" customFormat="1" ht="12.95" customHeight="1">
      <c r="A89" s="65"/>
      <c r="B89" s="33"/>
      <c r="C89" s="32" t="s">
        <v>124</v>
      </c>
      <c r="D89" s="5" t="s">
        <v>125</v>
      </c>
      <c r="E89" s="20">
        <v>493003.16</v>
      </c>
      <c r="F89" s="62"/>
      <c r="G89" s="20"/>
      <c r="I89" s="1"/>
      <c r="L89" s="42"/>
    </row>
    <row r="90" spans="1:12" s="2" customFormat="1" ht="12.95" customHeight="1">
      <c r="A90" s="65"/>
      <c r="B90" s="33" t="s">
        <v>126</v>
      </c>
      <c r="C90" s="32"/>
      <c r="D90" s="66" t="s">
        <v>127</v>
      </c>
      <c r="E90" s="67">
        <f>E91</f>
        <v>0</v>
      </c>
      <c r="F90" s="62"/>
      <c r="G90" s="63"/>
      <c r="I90" s="1"/>
      <c r="L90" s="42"/>
    </row>
    <row r="91" spans="1:12" s="2" customFormat="1" ht="12.95" customHeight="1">
      <c r="A91" s="65"/>
      <c r="B91" s="33"/>
      <c r="C91" s="32" t="s">
        <v>128</v>
      </c>
      <c r="D91" s="5" t="s">
        <v>127</v>
      </c>
      <c r="E91" s="43">
        <v>0</v>
      </c>
      <c r="F91" s="72"/>
      <c r="G91" s="73"/>
      <c r="I91" s="1"/>
      <c r="L91" s="42"/>
    </row>
    <row r="92" spans="1:12" s="2" customFormat="1" ht="12.95" customHeight="1">
      <c r="A92" s="65"/>
      <c r="B92" s="33" t="s">
        <v>129</v>
      </c>
      <c r="C92" s="32"/>
      <c r="D92" s="66" t="s">
        <v>130</v>
      </c>
      <c r="E92" s="67">
        <f>E93</f>
        <v>0</v>
      </c>
      <c r="F92" s="62"/>
      <c r="G92" s="63"/>
      <c r="I92" s="1"/>
      <c r="L92" s="42"/>
    </row>
    <row r="93" spans="1:12" s="2" customFormat="1" ht="12.95" customHeight="1">
      <c r="A93" s="65"/>
      <c r="B93" s="33"/>
      <c r="C93" s="32" t="s">
        <v>131</v>
      </c>
      <c r="D93" s="5" t="s">
        <v>130</v>
      </c>
      <c r="E93" s="45"/>
      <c r="F93" s="62"/>
      <c r="G93" s="63"/>
      <c r="I93" s="1"/>
      <c r="L93" s="42"/>
    </row>
    <row r="94" spans="1:12" s="2" customFormat="1" ht="12.95" customHeight="1">
      <c r="A94" s="65"/>
      <c r="B94" s="33" t="s">
        <v>132</v>
      </c>
      <c r="C94" s="32"/>
      <c r="D94" s="66" t="s">
        <v>133</v>
      </c>
      <c r="E94" s="67">
        <f>E95</f>
        <v>0</v>
      </c>
      <c r="F94" s="62"/>
      <c r="G94" s="20"/>
      <c r="I94" s="1"/>
      <c r="L94" s="42"/>
    </row>
    <row r="95" spans="1:12" s="2" customFormat="1" ht="12.95" customHeight="1">
      <c r="A95" s="65"/>
      <c r="B95" s="33"/>
      <c r="C95" s="32" t="s">
        <v>134</v>
      </c>
      <c r="D95" s="5" t="s">
        <v>133</v>
      </c>
      <c r="E95" s="62"/>
      <c r="F95" s="62"/>
      <c r="G95" s="20"/>
      <c r="I95" s="1"/>
      <c r="L95" s="42"/>
    </row>
    <row r="96" spans="1:12" s="2" customFormat="1" ht="12.95" customHeight="1">
      <c r="A96" s="65"/>
      <c r="B96" s="33" t="s">
        <v>135</v>
      </c>
      <c r="C96" s="32"/>
      <c r="D96" s="66" t="s">
        <v>136</v>
      </c>
      <c r="E96" s="67">
        <f>E97</f>
        <v>0</v>
      </c>
      <c r="F96" s="62"/>
      <c r="G96" s="20"/>
      <c r="I96" s="1"/>
      <c r="L96" s="42"/>
    </row>
    <row r="97" spans="1:12" s="2" customFormat="1" ht="12.95" customHeight="1">
      <c r="A97" s="65"/>
      <c r="B97" s="33"/>
      <c r="C97" s="32" t="s">
        <v>137</v>
      </c>
      <c r="D97" s="5" t="s">
        <v>136</v>
      </c>
      <c r="E97" s="45">
        <v>0</v>
      </c>
      <c r="F97" s="62"/>
      <c r="G97" s="20"/>
      <c r="I97" s="1"/>
      <c r="L97" s="42"/>
    </row>
    <row r="98" spans="1:12" s="2" customFormat="1" ht="12.95" customHeight="1">
      <c r="A98" s="65"/>
      <c r="B98" s="33" t="s">
        <v>138</v>
      </c>
      <c r="C98" s="60"/>
      <c r="D98" s="66" t="s">
        <v>139</v>
      </c>
      <c r="E98" s="67">
        <f>E99</f>
        <v>0</v>
      </c>
      <c r="F98" s="62"/>
      <c r="G98" s="20"/>
      <c r="I98" s="1"/>
      <c r="L98" s="42"/>
    </row>
    <row r="99" spans="1:12" s="2" customFormat="1" ht="12.95" customHeight="1">
      <c r="A99" s="65"/>
      <c r="B99" s="33"/>
      <c r="C99" s="32" t="s">
        <v>140</v>
      </c>
      <c r="D99" s="5" t="s">
        <v>139</v>
      </c>
      <c r="E99" s="45">
        <v>0</v>
      </c>
      <c r="F99" s="62"/>
      <c r="G99" s="20"/>
      <c r="I99" s="1"/>
      <c r="L99" s="42"/>
    </row>
    <row r="100" spans="1:12" s="2" customFormat="1" ht="12.95" customHeight="1">
      <c r="A100" s="65"/>
      <c r="B100" s="33" t="s">
        <v>141</v>
      </c>
      <c r="C100" s="60"/>
      <c r="D100" s="66" t="s">
        <v>142</v>
      </c>
      <c r="E100" s="67">
        <f>E101</f>
        <v>0</v>
      </c>
      <c r="F100" s="62"/>
      <c r="G100" s="20"/>
      <c r="I100" s="1"/>
      <c r="L100" s="42"/>
    </row>
    <row r="101" spans="1:12" s="2" customFormat="1" ht="12.95" customHeight="1">
      <c r="A101" s="65"/>
      <c r="B101" s="33"/>
      <c r="C101" s="32" t="s">
        <v>143</v>
      </c>
      <c r="D101" s="5" t="s">
        <v>142</v>
      </c>
      <c r="E101" s="43">
        <v>0</v>
      </c>
      <c r="F101" s="62"/>
      <c r="G101" s="20"/>
      <c r="I101" s="1"/>
      <c r="L101" s="42"/>
    </row>
    <row r="102" spans="1:12" s="2" customFormat="1" ht="12.95" customHeight="1">
      <c r="A102" s="65"/>
      <c r="B102" s="33" t="s">
        <v>144</v>
      </c>
      <c r="C102" s="60"/>
      <c r="D102" s="66" t="s">
        <v>145</v>
      </c>
      <c r="E102" s="67">
        <f>E103</f>
        <v>0</v>
      </c>
      <c r="F102" s="62"/>
      <c r="G102" s="20"/>
      <c r="I102" s="1"/>
      <c r="L102" s="42"/>
    </row>
    <row r="103" spans="1:12" s="2" customFormat="1" ht="12.95" customHeight="1">
      <c r="A103" s="65"/>
      <c r="B103" s="33"/>
      <c r="C103" s="32" t="s">
        <v>146</v>
      </c>
      <c r="D103" s="5" t="s">
        <v>145</v>
      </c>
      <c r="E103" s="45"/>
      <c r="F103" s="62"/>
      <c r="G103" s="20"/>
      <c r="I103" s="1"/>
      <c r="L103" s="42"/>
    </row>
    <row r="104" spans="1:12" s="2" customFormat="1" ht="12.95" customHeight="1">
      <c r="A104" s="65"/>
      <c r="B104" s="33" t="s">
        <v>147</v>
      </c>
      <c r="C104" s="60"/>
      <c r="D104" s="66" t="s">
        <v>148</v>
      </c>
      <c r="E104" s="67">
        <f>E105+E106+E108+E109</f>
        <v>0</v>
      </c>
      <c r="F104" s="62"/>
      <c r="G104" s="63"/>
      <c r="I104" s="1"/>
      <c r="L104" s="42"/>
    </row>
    <row r="105" spans="1:12" s="2" customFormat="1" ht="12.95" customHeight="1">
      <c r="A105" s="65"/>
      <c r="B105" s="33"/>
      <c r="C105" s="32" t="s">
        <v>149</v>
      </c>
      <c r="D105" s="5" t="s">
        <v>150</v>
      </c>
      <c r="E105" s="45"/>
      <c r="F105" s="62"/>
      <c r="G105" s="63"/>
      <c r="I105" s="1"/>
      <c r="L105" s="42"/>
    </row>
    <row r="106" spans="1:12" s="2" customFormat="1" ht="12.95" customHeight="1">
      <c r="A106" s="65"/>
      <c r="B106" s="33"/>
      <c r="C106" s="32" t="s">
        <v>151</v>
      </c>
      <c r="D106" s="5" t="s">
        <v>152</v>
      </c>
      <c r="E106" s="45">
        <v>0</v>
      </c>
      <c r="F106" s="62"/>
      <c r="G106" s="63"/>
      <c r="I106" s="1"/>
      <c r="L106" s="42"/>
    </row>
    <row r="107" spans="1:12" s="2" customFormat="1" ht="12.95" customHeight="1">
      <c r="A107" s="65"/>
      <c r="B107" s="33"/>
      <c r="C107" s="32" t="s">
        <v>153</v>
      </c>
      <c r="D107" s="5" t="s">
        <v>154</v>
      </c>
      <c r="E107" s="45">
        <v>0</v>
      </c>
      <c r="F107" s="62"/>
      <c r="G107" s="63"/>
      <c r="I107" s="1"/>
      <c r="L107" s="42"/>
    </row>
    <row r="108" spans="1:12" s="2" customFormat="1" ht="12.95" customHeight="1">
      <c r="A108" s="65"/>
      <c r="B108" s="33"/>
      <c r="C108" s="32" t="s">
        <v>155</v>
      </c>
      <c r="D108" s="5" t="s">
        <v>156</v>
      </c>
      <c r="E108" s="45"/>
      <c r="F108" s="62"/>
      <c r="G108" s="63"/>
      <c r="I108" s="1"/>
      <c r="L108" s="42"/>
    </row>
    <row r="109" spans="1:12" s="2" customFormat="1" ht="12.95" customHeight="1">
      <c r="A109" s="65"/>
      <c r="B109" s="33"/>
      <c r="C109" s="32" t="s">
        <v>157</v>
      </c>
      <c r="D109" s="5" t="s">
        <v>158</v>
      </c>
      <c r="E109" s="45">
        <v>0</v>
      </c>
      <c r="F109" s="62"/>
      <c r="G109" s="63"/>
      <c r="I109" s="1"/>
      <c r="L109" s="42"/>
    </row>
    <row r="110" spans="1:12" s="2" customFormat="1" ht="18" customHeight="1">
      <c r="A110" s="65"/>
      <c r="B110" s="33" t="s">
        <v>159</v>
      </c>
      <c r="C110" s="32"/>
      <c r="D110" s="66" t="s">
        <v>160</v>
      </c>
      <c r="E110" s="67">
        <f>E111+E112+E113+E114+E115+E116</f>
        <v>731242.09</v>
      </c>
      <c r="F110" s="62"/>
      <c r="G110" s="63"/>
      <c r="I110" s="1"/>
      <c r="L110" s="42"/>
    </row>
    <row r="111" spans="1:12" s="2" customFormat="1">
      <c r="A111" s="65"/>
      <c r="B111" s="33"/>
      <c r="C111" s="32" t="s">
        <v>161</v>
      </c>
      <c r="D111" s="74" t="s">
        <v>162</v>
      </c>
      <c r="E111" s="45"/>
      <c r="F111" s="62"/>
      <c r="G111" s="63"/>
      <c r="I111" s="1"/>
      <c r="L111" s="42"/>
    </row>
    <row r="112" spans="1:12" s="2" customFormat="1" ht="21.75" customHeight="1">
      <c r="A112" s="65"/>
      <c r="B112" s="33"/>
      <c r="C112" s="32" t="s">
        <v>163</v>
      </c>
      <c r="D112" s="74" t="s">
        <v>164</v>
      </c>
      <c r="E112" s="45">
        <v>10502</v>
      </c>
      <c r="F112" s="62"/>
      <c r="G112" s="63"/>
      <c r="I112" s="1"/>
      <c r="L112" s="42"/>
    </row>
    <row r="113" spans="1:12" s="2" customFormat="1" ht="18" customHeight="1">
      <c r="A113" s="65"/>
      <c r="B113" s="33"/>
      <c r="C113" s="32" t="s">
        <v>165</v>
      </c>
      <c r="D113" s="74" t="s">
        <v>166</v>
      </c>
      <c r="E113" s="44">
        <v>0</v>
      </c>
      <c r="F113" s="62"/>
      <c r="G113" s="63"/>
      <c r="I113" s="1"/>
      <c r="L113" s="42"/>
    </row>
    <row r="114" spans="1:12" s="2" customFormat="1">
      <c r="A114" s="65"/>
      <c r="B114" s="33"/>
      <c r="C114" s="32" t="s">
        <v>167</v>
      </c>
      <c r="D114" s="74" t="s">
        <v>168</v>
      </c>
      <c r="E114" s="45"/>
      <c r="F114" s="62"/>
      <c r="G114" s="63"/>
      <c r="I114" s="1"/>
      <c r="L114" s="42"/>
    </row>
    <row r="115" spans="1:12" s="2" customFormat="1">
      <c r="A115" s="65"/>
      <c r="B115" s="33"/>
      <c r="C115" s="32" t="s">
        <v>169</v>
      </c>
      <c r="D115" s="74" t="s">
        <v>170</v>
      </c>
      <c r="E115" s="44"/>
      <c r="F115" s="62"/>
      <c r="G115" s="63"/>
      <c r="I115" s="1"/>
      <c r="L115" s="42"/>
    </row>
    <row r="116" spans="1:12" s="2" customFormat="1" ht="12.95" customHeight="1">
      <c r="A116" s="65"/>
      <c r="B116" s="33"/>
      <c r="C116" s="32" t="s">
        <v>171</v>
      </c>
      <c r="D116" s="74" t="s">
        <v>172</v>
      </c>
      <c r="E116" s="44">
        <v>720740.09</v>
      </c>
      <c r="F116" s="62"/>
      <c r="G116" s="63"/>
      <c r="I116" s="1"/>
      <c r="L116" s="42"/>
    </row>
    <row r="117" spans="1:12" s="2" customFormat="1" ht="12.95" customHeight="1">
      <c r="A117" s="65"/>
      <c r="B117" s="33" t="s">
        <v>173</v>
      </c>
      <c r="C117" s="60"/>
      <c r="D117" s="66" t="s">
        <v>174</v>
      </c>
      <c r="E117" s="67">
        <f>E118</f>
        <v>0</v>
      </c>
      <c r="F117" s="62"/>
      <c r="G117" s="63"/>
      <c r="I117" s="1"/>
      <c r="L117" s="42"/>
    </row>
    <row r="118" spans="1:12" s="2" customFormat="1" ht="12.95" customHeight="1">
      <c r="A118" s="65"/>
      <c r="B118" s="33"/>
      <c r="C118" s="32" t="s">
        <v>175</v>
      </c>
      <c r="D118" s="5" t="s">
        <v>174</v>
      </c>
      <c r="E118" s="45"/>
      <c r="F118" s="62"/>
      <c r="G118" s="63"/>
      <c r="I118" s="1"/>
      <c r="L118" s="42"/>
    </row>
    <row r="119" spans="1:12" s="2" customFormat="1" ht="12.95" customHeight="1">
      <c r="A119" s="65"/>
      <c r="B119" s="33" t="s">
        <v>176</v>
      </c>
      <c r="C119" s="32"/>
      <c r="D119" s="66" t="s">
        <v>177</v>
      </c>
      <c r="E119" s="67">
        <f>E120</f>
        <v>0</v>
      </c>
      <c r="F119" s="62"/>
      <c r="G119" s="63"/>
      <c r="I119" s="1"/>
      <c r="L119" s="42"/>
    </row>
    <row r="120" spans="1:12" s="2" customFormat="1" ht="12.95" customHeight="1">
      <c r="A120" s="65"/>
      <c r="B120" s="33"/>
      <c r="C120" s="32" t="s">
        <v>178</v>
      </c>
      <c r="D120" s="5" t="s">
        <v>177</v>
      </c>
      <c r="E120" s="45"/>
      <c r="F120" s="62"/>
      <c r="G120" s="63"/>
      <c r="I120" s="1"/>
      <c r="L120" s="42"/>
    </row>
    <row r="121" spans="1:12" s="2" customFormat="1" ht="12.95" customHeight="1">
      <c r="A121" s="65"/>
      <c r="B121" s="75" t="s">
        <v>179</v>
      </c>
      <c r="C121" s="60"/>
      <c r="D121" s="66" t="s">
        <v>180</v>
      </c>
      <c r="E121" s="67">
        <f>E122+E123+E124</f>
        <v>26819.93</v>
      </c>
      <c r="F121" s="62"/>
      <c r="G121" s="63"/>
      <c r="I121" s="1"/>
      <c r="L121" s="42"/>
    </row>
    <row r="122" spans="1:12" s="2" customFormat="1" ht="12.95" customHeight="1">
      <c r="A122" s="65"/>
      <c r="B122" s="75"/>
      <c r="C122" s="60" t="s">
        <v>181</v>
      </c>
      <c r="D122" s="5" t="s">
        <v>182</v>
      </c>
      <c r="E122" s="43">
        <v>0</v>
      </c>
      <c r="F122" s="62"/>
      <c r="G122" s="63"/>
      <c r="I122" s="1"/>
      <c r="L122" s="42"/>
    </row>
    <row r="123" spans="1:12" s="2" customFormat="1" ht="12.95" customHeight="1">
      <c r="A123" s="65"/>
      <c r="B123" s="75"/>
      <c r="C123" s="60" t="s">
        <v>183</v>
      </c>
      <c r="D123" s="5" t="s">
        <v>184</v>
      </c>
      <c r="E123" s="43"/>
      <c r="F123" s="62"/>
      <c r="G123" s="63"/>
      <c r="I123" s="1"/>
      <c r="L123" s="42"/>
    </row>
    <row r="124" spans="1:12" s="2" customFormat="1" ht="12.95" customHeight="1">
      <c r="A124" s="65"/>
      <c r="B124" s="75"/>
      <c r="C124" s="60" t="s">
        <v>185</v>
      </c>
      <c r="D124" s="5" t="s">
        <v>186</v>
      </c>
      <c r="E124" s="43">
        <v>26819.93</v>
      </c>
      <c r="F124" s="62"/>
      <c r="G124" s="63"/>
      <c r="I124" s="1"/>
      <c r="L124" s="42"/>
    </row>
    <row r="125" spans="1:12" s="2" customFormat="1" ht="12.95" customHeight="1">
      <c r="A125" s="65"/>
      <c r="B125" s="75" t="s">
        <v>187</v>
      </c>
      <c r="C125" s="60"/>
      <c r="D125" s="66" t="s">
        <v>188</v>
      </c>
      <c r="E125" s="67">
        <f>E126+E127</f>
        <v>353171.7</v>
      </c>
      <c r="F125" s="62"/>
      <c r="G125" s="63"/>
      <c r="I125" s="1"/>
      <c r="L125" s="42"/>
    </row>
    <row r="126" spans="1:12" s="2" customFormat="1" ht="12.95" customHeight="1">
      <c r="A126" s="65"/>
      <c r="B126" s="75"/>
      <c r="C126" s="60" t="s">
        <v>189</v>
      </c>
      <c r="D126" s="5" t="s">
        <v>190</v>
      </c>
      <c r="E126" s="43">
        <v>353171.7</v>
      </c>
      <c r="F126" s="62"/>
      <c r="G126" s="63"/>
      <c r="I126" s="1"/>
      <c r="L126" s="42"/>
    </row>
    <row r="127" spans="1:12" s="2" customFormat="1" ht="12.95" customHeight="1">
      <c r="A127" s="65"/>
      <c r="B127" s="75"/>
      <c r="C127" s="60" t="s">
        <v>191</v>
      </c>
      <c r="D127" s="5" t="s">
        <v>192</v>
      </c>
      <c r="E127" s="45">
        <v>0</v>
      </c>
      <c r="F127" s="62"/>
      <c r="G127" s="63"/>
      <c r="I127" s="1"/>
      <c r="L127" s="42"/>
    </row>
    <row r="128" spans="1:12" s="2" customFormat="1" ht="12.95" customHeight="1">
      <c r="A128" s="65"/>
      <c r="B128" s="75" t="s">
        <v>193</v>
      </c>
      <c r="C128" s="60"/>
      <c r="D128" s="66" t="s">
        <v>194</v>
      </c>
      <c r="E128" s="67">
        <f>E129+E130+E131+E132+E133</f>
        <v>309472.2</v>
      </c>
      <c r="F128" s="62"/>
      <c r="G128" s="63"/>
      <c r="I128" s="1"/>
      <c r="L128" s="42"/>
    </row>
    <row r="129" spans="1:12" s="2" customFormat="1" ht="12.95" customHeight="1">
      <c r="A129" s="65"/>
      <c r="B129" s="75"/>
      <c r="C129" s="60" t="s">
        <v>195</v>
      </c>
      <c r="D129" s="5" t="s">
        <v>196</v>
      </c>
      <c r="E129" s="43">
        <v>95155.199999999997</v>
      </c>
      <c r="F129" s="62"/>
      <c r="G129" s="63"/>
      <c r="I129" s="1"/>
      <c r="L129" s="42"/>
    </row>
    <row r="130" spans="1:12" s="2" customFormat="1" ht="12.95" customHeight="1">
      <c r="A130" s="65"/>
      <c r="B130" s="75"/>
      <c r="C130" s="60" t="s">
        <v>197</v>
      </c>
      <c r="D130" s="5" t="s">
        <v>198</v>
      </c>
      <c r="E130" s="43">
        <v>0</v>
      </c>
      <c r="F130" s="62"/>
      <c r="G130" s="63"/>
      <c r="I130" s="1"/>
      <c r="L130" s="42"/>
    </row>
    <row r="131" spans="1:12" s="2" customFormat="1" ht="12.95" customHeight="1">
      <c r="A131" s="65"/>
      <c r="B131" s="75"/>
      <c r="C131" s="60" t="s">
        <v>199</v>
      </c>
      <c r="D131" s="5" t="s">
        <v>200</v>
      </c>
      <c r="E131" s="45">
        <v>0</v>
      </c>
      <c r="F131" s="45"/>
      <c r="G131" s="63"/>
      <c r="I131" s="1"/>
      <c r="L131" s="42"/>
    </row>
    <row r="132" spans="1:12" s="2" customFormat="1" ht="12.95" customHeight="1">
      <c r="A132" s="65"/>
      <c r="B132" s="75"/>
      <c r="C132" s="60" t="s">
        <v>201</v>
      </c>
      <c r="D132" s="5" t="s">
        <v>202</v>
      </c>
      <c r="E132" s="45">
        <v>0</v>
      </c>
      <c r="F132" s="62"/>
      <c r="G132" s="63"/>
      <c r="I132" s="1"/>
      <c r="L132" s="42"/>
    </row>
    <row r="133" spans="1:12" s="2" customFormat="1" ht="12.95" customHeight="1">
      <c r="A133" s="76"/>
      <c r="B133" s="75"/>
      <c r="C133" s="60" t="s">
        <v>203</v>
      </c>
      <c r="D133" s="5" t="s">
        <v>204</v>
      </c>
      <c r="E133" s="45">
        <v>214317</v>
      </c>
      <c r="F133" s="62"/>
      <c r="G133" s="63"/>
      <c r="I133" s="1"/>
      <c r="L133" s="42"/>
    </row>
    <row r="134" spans="1:12" s="2" customFormat="1" ht="12.95" customHeight="1">
      <c r="A134" s="76"/>
      <c r="B134" s="75" t="s">
        <v>205</v>
      </c>
      <c r="C134" s="60"/>
      <c r="D134" s="66" t="s">
        <v>206</v>
      </c>
      <c r="E134" s="67">
        <f>E135+E136</f>
        <v>562572.04</v>
      </c>
      <c r="F134" s="62"/>
      <c r="G134" s="63"/>
      <c r="I134" s="1"/>
      <c r="L134" s="42"/>
    </row>
    <row r="135" spans="1:12" s="2" customFormat="1" ht="12.95" customHeight="1">
      <c r="A135" s="76"/>
      <c r="B135" s="75"/>
      <c r="C135" s="60" t="s">
        <v>207</v>
      </c>
      <c r="D135" s="5" t="s">
        <v>206</v>
      </c>
      <c r="E135" s="45">
        <v>562572.04</v>
      </c>
      <c r="F135" s="62"/>
      <c r="G135" s="63"/>
      <c r="I135" s="1"/>
      <c r="L135" s="42"/>
    </row>
    <row r="136" spans="1:12" s="2" customFormat="1" ht="12.95" customHeight="1">
      <c r="A136" s="76"/>
      <c r="B136" s="75"/>
      <c r="C136" s="60" t="s">
        <v>208</v>
      </c>
      <c r="D136" s="77" t="s">
        <v>209</v>
      </c>
      <c r="E136" s="45"/>
      <c r="F136" s="62"/>
      <c r="G136" s="63"/>
      <c r="I136" s="1"/>
      <c r="L136" s="42"/>
    </row>
    <row r="137" spans="1:12" s="2" customFormat="1" ht="12.95" customHeight="1">
      <c r="A137" s="76"/>
      <c r="B137" s="75" t="s">
        <v>210</v>
      </c>
      <c r="C137" s="60"/>
      <c r="D137" s="66" t="s">
        <v>211</v>
      </c>
      <c r="E137" s="35">
        <f>E138</f>
        <v>0</v>
      </c>
      <c r="F137" s="62"/>
      <c r="G137" s="63"/>
      <c r="I137" s="1"/>
      <c r="L137" s="42"/>
    </row>
    <row r="138" spans="1:12" s="2" customFormat="1" ht="12.95" customHeight="1">
      <c r="A138" s="76"/>
      <c r="B138" s="75"/>
      <c r="C138" s="60" t="s">
        <v>212</v>
      </c>
      <c r="D138" s="77" t="s">
        <v>213</v>
      </c>
      <c r="E138" s="45"/>
      <c r="F138" s="62"/>
      <c r="G138" s="63"/>
      <c r="I138" s="1"/>
      <c r="L138" s="42"/>
    </row>
    <row r="139" spans="1:12" s="2" customFormat="1" ht="18.95" customHeight="1">
      <c r="B139" s="75"/>
      <c r="C139" s="75"/>
      <c r="D139"/>
      <c r="E139" s="35"/>
      <c r="F139" s="62"/>
      <c r="G139" s="63"/>
      <c r="I139" s="1"/>
      <c r="L139" s="42"/>
    </row>
    <row r="140" spans="1:12" s="2" customFormat="1" ht="15.75">
      <c r="A140" s="50" t="s">
        <v>214</v>
      </c>
      <c r="B140" s="78"/>
      <c r="C140" s="78"/>
      <c r="D140" s="52" t="s">
        <v>215</v>
      </c>
      <c r="E140" s="53"/>
      <c r="F140" s="54">
        <f>E141+E145+E149+E153+E155+E157+E159+E161+E169+E179+E181+E183+E185+E18+E195+E202+E207+E214+E221+E223+E225+E227+E229+E233+E235</f>
        <v>18039895.73</v>
      </c>
      <c r="G140" s="31"/>
      <c r="I140" s="1"/>
      <c r="L140" s="42"/>
    </row>
    <row r="141" spans="1:12" s="2" customFormat="1">
      <c r="A141" s="76"/>
      <c r="B141" s="76" t="s">
        <v>216</v>
      </c>
      <c r="C141" s="65"/>
      <c r="D141" s="13" t="s">
        <v>217</v>
      </c>
      <c r="E141" s="35">
        <f>E142</f>
        <v>4653446.45</v>
      </c>
      <c r="F141" s="62"/>
      <c r="G141" s="20"/>
      <c r="I141" s="1"/>
      <c r="L141" s="42"/>
    </row>
    <row r="142" spans="1:12" s="2" customFormat="1">
      <c r="A142" s="76"/>
      <c r="B142" s="76"/>
      <c r="C142" s="65" t="s">
        <v>218</v>
      </c>
      <c r="D142" s="8" t="s">
        <v>217</v>
      </c>
      <c r="E142" s="43">
        <v>4653446.45</v>
      </c>
      <c r="F142" s="62"/>
      <c r="G142" s="20"/>
      <c r="I142" s="1"/>
      <c r="L142" s="42"/>
    </row>
    <row r="143" spans="1:12" s="2" customFormat="1">
      <c r="A143" s="79"/>
      <c r="B143" s="76" t="s">
        <v>219</v>
      </c>
      <c r="C143" s="65"/>
      <c r="D143" s="13" t="s">
        <v>220</v>
      </c>
      <c r="E143" s="35">
        <f>E144</f>
        <v>0</v>
      </c>
      <c r="F143" s="62"/>
      <c r="G143" s="20"/>
      <c r="I143" s="1"/>
      <c r="L143" s="42"/>
    </row>
    <row r="144" spans="1:12" s="2" customFormat="1">
      <c r="A144" s="79"/>
      <c r="B144" s="76"/>
      <c r="C144" s="65" t="s">
        <v>221</v>
      </c>
      <c r="D144" s="8" t="s">
        <v>220</v>
      </c>
      <c r="E144" s="45"/>
      <c r="F144" s="62"/>
      <c r="I144" s="1"/>
      <c r="L144" s="42"/>
    </row>
    <row r="145" spans="1:12" s="2" customFormat="1">
      <c r="A145" s="79"/>
      <c r="B145" s="76" t="s">
        <v>222</v>
      </c>
      <c r="C145" s="65"/>
      <c r="D145" s="13" t="s">
        <v>223</v>
      </c>
      <c r="E145" s="35">
        <f>E146+E147+E148</f>
        <v>29759.599999999999</v>
      </c>
      <c r="F145" s="62"/>
      <c r="I145" s="1"/>
      <c r="L145" s="42"/>
    </row>
    <row r="146" spans="1:12" s="2" customFormat="1">
      <c r="A146" s="79"/>
      <c r="B146" s="76"/>
      <c r="C146" s="65" t="s">
        <v>224</v>
      </c>
      <c r="D146" s="8" t="s">
        <v>225</v>
      </c>
      <c r="E146" s="80">
        <v>0</v>
      </c>
      <c r="F146" s="62"/>
      <c r="I146" s="1"/>
      <c r="L146" s="42"/>
    </row>
    <row r="147" spans="1:12" s="2" customFormat="1">
      <c r="A147" s="79"/>
      <c r="B147" s="76"/>
      <c r="C147" s="65" t="s">
        <v>226</v>
      </c>
      <c r="D147" s="8" t="s">
        <v>227</v>
      </c>
      <c r="E147" s="80">
        <v>0</v>
      </c>
      <c r="F147" s="62"/>
      <c r="I147" s="1"/>
      <c r="L147" s="42"/>
    </row>
    <row r="148" spans="1:12" s="2" customFormat="1">
      <c r="A148" s="79"/>
      <c r="B148" s="76"/>
      <c r="C148" s="65" t="s">
        <v>228</v>
      </c>
      <c r="D148" s="8" t="s">
        <v>229</v>
      </c>
      <c r="E148" s="80">
        <v>29759.599999999999</v>
      </c>
      <c r="F148" s="62"/>
      <c r="I148" s="1"/>
      <c r="L148" s="42"/>
    </row>
    <row r="149" spans="1:12" s="2" customFormat="1">
      <c r="A149" s="79"/>
      <c r="B149" s="76" t="s">
        <v>230</v>
      </c>
      <c r="C149" s="65"/>
      <c r="D149" s="81" t="s">
        <v>231</v>
      </c>
      <c r="E149" s="35">
        <f>E150</f>
        <v>145140</v>
      </c>
      <c r="F149" s="62"/>
      <c r="I149" s="1"/>
      <c r="L149" s="42"/>
    </row>
    <row r="150" spans="1:12" s="2" customFormat="1">
      <c r="A150" s="79"/>
      <c r="B150" s="76"/>
      <c r="C150" s="65" t="s">
        <v>232</v>
      </c>
      <c r="D150" s="82" t="s">
        <v>231</v>
      </c>
      <c r="E150" s="45">
        <v>145140</v>
      </c>
      <c r="F150" s="62"/>
      <c r="I150" s="1"/>
      <c r="L150" s="42"/>
    </row>
    <row r="151" spans="1:12" s="2" customFormat="1">
      <c r="A151" s="79"/>
      <c r="B151" s="76" t="s">
        <v>233</v>
      </c>
      <c r="C151" s="65"/>
      <c r="D151" s="13" t="s">
        <v>234</v>
      </c>
      <c r="E151" s="35">
        <f>E152</f>
        <v>0</v>
      </c>
      <c r="F151" s="62"/>
      <c r="I151" s="1"/>
      <c r="L151" s="42"/>
    </row>
    <row r="152" spans="1:12" s="2" customFormat="1">
      <c r="A152" s="79"/>
      <c r="B152" s="76"/>
      <c r="C152" s="65" t="s">
        <v>235</v>
      </c>
      <c r="D152" s="8" t="s">
        <v>234</v>
      </c>
      <c r="E152" s="45"/>
      <c r="F152" s="62"/>
      <c r="I152" s="1"/>
      <c r="L152" s="42"/>
    </row>
    <row r="153" spans="1:12" s="2" customFormat="1">
      <c r="A153" s="79"/>
      <c r="B153" s="76" t="s">
        <v>236</v>
      </c>
      <c r="C153" s="65"/>
      <c r="D153" s="13" t="s">
        <v>237</v>
      </c>
      <c r="E153" s="35">
        <f>E154</f>
        <v>55047</v>
      </c>
      <c r="F153" s="62"/>
      <c r="I153" s="1"/>
      <c r="L153" s="42"/>
    </row>
    <row r="154" spans="1:12" s="2" customFormat="1">
      <c r="A154" s="79"/>
      <c r="B154" s="76"/>
      <c r="C154" s="65" t="s">
        <v>238</v>
      </c>
      <c r="D154" s="8" t="s">
        <v>237</v>
      </c>
      <c r="E154" s="43">
        <v>55047</v>
      </c>
      <c r="F154" s="62"/>
      <c r="I154" s="1"/>
      <c r="L154" s="42"/>
    </row>
    <row r="155" spans="1:12" s="2" customFormat="1">
      <c r="A155" s="79"/>
      <c r="B155" s="83" t="s">
        <v>239</v>
      </c>
      <c r="C155" s="65"/>
      <c r="D155" s="13" t="s">
        <v>240</v>
      </c>
      <c r="E155" s="35">
        <f>E156</f>
        <v>16225</v>
      </c>
      <c r="F155" s="84"/>
      <c r="I155" s="1"/>
      <c r="L155" s="42"/>
    </row>
    <row r="156" spans="1:12" s="2" customFormat="1">
      <c r="A156" s="79"/>
      <c r="B156" s="83"/>
      <c r="C156" s="85" t="s">
        <v>241</v>
      </c>
      <c r="D156" s="8" t="s">
        <v>240</v>
      </c>
      <c r="E156" s="43">
        <v>16225</v>
      </c>
      <c r="F156" s="62"/>
      <c r="I156" s="1"/>
      <c r="L156" s="42"/>
    </row>
    <row r="157" spans="1:12" s="2" customFormat="1">
      <c r="A157" s="79"/>
      <c r="B157" s="83" t="s">
        <v>242</v>
      </c>
      <c r="C157" s="65"/>
      <c r="D157" s="81" t="s">
        <v>243</v>
      </c>
      <c r="E157" s="35">
        <f>E158</f>
        <v>111510</v>
      </c>
      <c r="F157" s="62"/>
      <c r="I157" s="1"/>
      <c r="L157" s="42"/>
    </row>
    <row r="158" spans="1:12" s="2" customFormat="1">
      <c r="A158" s="79"/>
      <c r="B158" s="83"/>
      <c r="C158" s="85" t="s">
        <v>244</v>
      </c>
      <c r="D158" s="82" t="s">
        <v>243</v>
      </c>
      <c r="E158" s="43">
        <v>111510</v>
      </c>
      <c r="F158" s="62"/>
      <c r="I158" s="1"/>
      <c r="L158" s="42"/>
    </row>
    <row r="159" spans="1:12" s="2" customFormat="1">
      <c r="A159" s="79"/>
      <c r="B159" s="76" t="s">
        <v>245</v>
      </c>
      <c r="C159" s="65"/>
      <c r="D159" s="81" t="s">
        <v>246</v>
      </c>
      <c r="E159" s="35">
        <f>E160</f>
        <v>365800</v>
      </c>
      <c r="F159" s="62"/>
      <c r="I159" s="1"/>
      <c r="L159" s="42"/>
    </row>
    <row r="160" spans="1:12" s="2" customFormat="1">
      <c r="A160" s="79"/>
      <c r="B160" s="76"/>
      <c r="C160" s="65" t="s">
        <v>247</v>
      </c>
      <c r="D160" s="82" t="s">
        <v>246</v>
      </c>
      <c r="E160" s="45">
        <v>365800</v>
      </c>
      <c r="F160" s="62"/>
      <c r="I160" s="1"/>
      <c r="L160" s="42"/>
    </row>
    <row r="161" spans="1:12" s="2" customFormat="1">
      <c r="A161" s="79"/>
      <c r="B161" s="76" t="s">
        <v>248</v>
      </c>
      <c r="C161" s="65"/>
      <c r="D161" s="81" t="s">
        <v>249</v>
      </c>
      <c r="E161" s="35">
        <f>E162</f>
        <v>205841.54</v>
      </c>
      <c r="F161" s="62"/>
      <c r="I161" s="1"/>
      <c r="L161" s="42"/>
    </row>
    <row r="162" spans="1:12" s="2" customFormat="1">
      <c r="A162" s="76"/>
      <c r="B162" s="76"/>
      <c r="C162" s="65" t="s">
        <v>250</v>
      </c>
      <c r="D162" s="82" t="s">
        <v>249</v>
      </c>
      <c r="E162" s="43">
        <v>205841.54</v>
      </c>
      <c r="F162" s="62"/>
      <c r="I162" s="1"/>
      <c r="L162" s="42"/>
    </row>
    <row r="163" spans="1:12" s="2" customFormat="1">
      <c r="A163" s="76"/>
      <c r="B163" s="76" t="s">
        <v>251</v>
      </c>
      <c r="C163" s="65"/>
      <c r="D163" s="13" t="s">
        <v>252</v>
      </c>
      <c r="E163" s="35">
        <f>E164</f>
        <v>0</v>
      </c>
      <c r="F163" s="62"/>
      <c r="G163" s="20"/>
      <c r="I163" s="1"/>
      <c r="L163" s="42"/>
    </row>
    <row r="164" spans="1:12" s="2" customFormat="1">
      <c r="A164" s="76"/>
      <c r="B164" s="76"/>
      <c r="C164" s="65" t="s">
        <v>253</v>
      </c>
      <c r="D164" s="8" t="s">
        <v>252</v>
      </c>
      <c r="E164" s="45"/>
      <c r="F164" s="69"/>
      <c r="G164" s="20"/>
      <c r="I164" s="1"/>
      <c r="L164" s="42"/>
    </row>
    <row r="165" spans="1:12" s="2" customFormat="1">
      <c r="A165" s="76"/>
      <c r="B165" s="76" t="s">
        <v>254</v>
      </c>
      <c r="C165" s="65"/>
      <c r="D165" s="13" t="s">
        <v>255</v>
      </c>
      <c r="E165" s="35">
        <f>E166</f>
        <v>0</v>
      </c>
      <c r="F165" s="62"/>
      <c r="G165" s="20"/>
      <c r="I165" s="1"/>
      <c r="L165" s="42"/>
    </row>
    <row r="166" spans="1:12" s="2" customFormat="1">
      <c r="A166" s="76"/>
      <c r="B166" s="76"/>
      <c r="C166" s="65" t="s">
        <v>256</v>
      </c>
      <c r="D166" s="8" t="s">
        <v>255</v>
      </c>
      <c r="E166" s="45">
        <v>0</v>
      </c>
      <c r="F166" s="62"/>
      <c r="G166" s="20"/>
      <c r="I166" s="1"/>
      <c r="L166" s="42"/>
    </row>
    <row r="167" spans="1:12" s="2" customFormat="1">
      <c r="A167" s="76"/>
      <c r="B167" s="76" t="s">
        <v>257</v>
      </c>
      <c r="C167" s="65"/>
      <c r="D167" s="81" t="s">
        <v>258</v>
      </c>
      <c r="E167" s="35">
        <f>E168</f>
        <v>0</v>
      </c>
      <c r="F167" s="62"/>
      <c r="G167" s="20"/>
      <c r="I167" s="1"/>
      <c r="L167" s="42"/>
    </row>
    <row r="168" spans="1:12" s="2" customFormat="1">
      <c r="A168" s="79"/>
      <c r="B168" s="76"/>
      <c r="C168" s="65" t="s">
        <v>259</v>
      </c>
      <c r="D168" s="82" t="s">
        <v>258</v>
      </c>
      <c r="E168" s="45"/>
      <c r="F168" s="62"/>
      <c r="G168" s="20"/>
      <c r="I168" s="1"/>
      <c r="L168" s="42"/>
    </row>
    <row r="169" spans="1:12" s="2" customFormat="1">
      <c r="A169" s="79"/>
      <c r="B169" s="76" t="s">
        <v>260</v>
      </c>
      <c r="C169" s="65"/>
      <c r="D169" s="81" t="s">
        <v>261</v>
      </c>
      <c r="E169" s="35">
        <f>E170</f>
        <v>19880.71</v>
      </c>
      <c r="F169" s="62"/>
      <c r="G169" s="20"/>
      <c r="I169" s="1"/>
      <c r="L169" s="42"/>
    </row>
    <row r="170" spans="1:12" s="2" customFormat="1">
      <c r="A170" s="79"/>
      <c r="B170" s="76"/>
      <c r="C170" s="65" t="s">
        <v>262</v>
      </c>
      <c r="D170" s="82" t="s">
        <v>261</v>
      </c>
      <c r="E170" s="62">
        <v>19880.71</v>
      </c>
      <c r="F170" s="62"/>
      <c r="G170" s="20"/>
      <c r="I170" s="1"/>
      <c r="L170" s="42"/>
    </row>
    <row r="171" spans="1:12" s="2" customFormat="1">
      <c r="A171" s="79"/>
      <c r="B171" s="76" t="s">
        <v>263</v>
      </c>
      <c r="C171" s="65"/>
      <c r="D171" s="13" t="s">
        <v>264</v>
      </c>
      <c r="E171" s="35">
        <f>E172</f>
        <v>0</v>
      </c>
      <c r="F171" s="62"/>
      <c r="G171" s="20"/>
      <c r="I171" s="1"/>
      <c r="L171" s="42"/>
    </row>
    <row r="172" spans="1:12" s="2" customFormat="1">
      <c r="A172" s="79"/>
      <c r="B172" s="76"/>
      <c r="C172" s="65" t="s">
        <v>265</v>
      </c>
      <c r="D172" s="8" t="s">
        <v>264</v>
      </c>
      <c r="E172" s="45"/>
      <c r="F172" s="62"/>
      <c r="G172" s="20"/>
      <c r="I172" s="1"/>
      <c r="L172" s="42"/>
    </row>
    <row r="173" spans="1:12" s="2" customFormat="1">
      <c r="A173" s="79"/>
      <c r="B173" s="76" t="s">
        <v>266</v>
      </c>
      <c r="C173" s="65"/>
      <c r="D173" s="13" t="s">
        <v>267</v>
      </c>
      <c r="E173" s="35">
        <f>E174</f>
        <v>0</v>
      </c>
      <c r="F173" s="62"/>
      <c r="G173" s="20"/>
      <c r="I173" s="1"/>
      <c r="L173" s="42"/>
    </row>
    <row r="174" spans="1:12" s="2" customFormat="1">
      <c r="A174" s="79"/>
      <c r="B174" s="76"/>
      <c r="C174" s="65" t="s">
        <v>268</v>
      </c>
      <c r="D174" s="8" t="s">
        <v>267</v>
      </c>
      <c r="E174" s="45"/>
      <c r="F174" s="62"/>
      <c r="G174" s="20"/>
      <c r="I174" s="1"/>
      <c r="L174" s="42"/>
    </row>
    <row r="175" spans="1:12" s="2" customFormat="1">
      <c r="A175" s="79"/>
      <c r="B175" s="76" t="s">
        <v>269</v>
      </c>
      <c r="C175" s="65"/>
      <c r="D175" s="13" t="s">
        <v>270</v>
      </c>
      <c r="E175" s="35">
        <f>E176</f>
        <v>0</v>
      </c>
      <c r="F175" s="62"/>
      <c r="G175" s="20"/>
      <c r="I175" s="1"/>
      <c r="L175" s="42"/>
    </row>
    <row r="176" spans="1:12" s="2" customFormat="1">
      <c r="A176" s="79"/>
      <c r="B176" s="76"/>
      <c r="C176" s="65" t="s">
        <v>271</v>
      </c>
      <c r="D176" s="8" t="s">
        <v>270</v>
      </c>
      <c r="E176" s="45">
        <v>0</v>
      </c>
      <c r="F176" s="62"/>
      <c r="G176" s="20"/>
      <c r="I176" s="1"/>
      <c r="L176" s="42"/>
    </row>
    <row r="177" spans="1:12" s="2" customFormat="1">
      <c r="A177" s="79"/>
      <c r="B177" s="76" t="s">
        <v>272</v>
      </c>
      <c r="C177" s="65"/>
      <c r="D177" s="81" t="s">
        <v>273</v>
      </c>
      <c r="E177" s="35">
        <f>E178</f>
        <v>0</v>
      </c>
      <c r="F177" s="62"/>
      <c r="G177" s="20"/>
      <c r="I177" s="1"/>
      <c r="L177" s="42"/>
    </row>
    <row r="178" spans="1:12" s="2" customFormat="1">
      <c r="A178" s="79"/>
      <c r="B178" s="76"/>
      <c r="C178" s="65" t="s">
        <v>274</v>
      </c>
      <c r="D178" s="82" t="s">
        <v>273</v>
      </c>
      <c r="E178" s="45"/>
      <c r="F178" s="62"/>
      <c r="G178" s="20"/>
      <c r="I178" s="1"/>
      <c r="L178" s="42"/>
    </row>
    <row r="179" spans="1:12" s="2" customFormat="1">
      <c r="A179" s="79"/>
      <c r="B179" s="76" t="s">
        <v>275</v>
      </c>
      <c r="C179" s="65"/>
      <c r="D179" s="81" t="s">
        <v>276</v>
      </c>
      <c r="E179" s="35">
        <f>E180</f>
        <v>10030</v>
      </c>
      <c r="F179" s="62"/>
      <c r="G179" s="20"/>
      <c r="I179" s="1"/>
      <c r="L179" s="42"/>
    </row>
    <row r="180" spans="1:12" s="2" customFormat="1">
      <c r="A180" s="79"/>
      <c r="B180" s="76"/>
      <c r="C180" s="65" t="s">
        <v>277</v>
      </c>
      <c r="D180" s="82" t="s">
        <v>276</v>
      </c>
      <c r="E180" s="43">
        <v>10030</v>
      </c>
      <c r="F180" s="62"/>
      <c r="G180" s="20"/>
      <c r="I180" s="1"/>
      <c r="L180" s="42"/>
    </row>
    <row r="181" spans="1:12" s="2" customFormat="1">
      <c r="A181" s="79"/>
      <c r="B181" s="76" t="s">
        <v>278</v>
      </c>
      <c r="C181" s="65"/>
      <c r="D181" s="86" t="s">
        <v>279</v>
      </c>
      <c r="E181" s="35">
        <f>E182</f>
        <v>41890</v>
      </c>
      <c r="F181" s="62"/>
      <c r="G181" s="20"/>
      <c r="I181" s="1"/>
      <c r="L181" s="42"/>
    </row>
    <row r="182" spans="1:12" s="2" customFormat="1">
      <c r="A182" s="79"/>
      <c r="B182" s="76"/>
      <c r="C182" s="65" t="s">
        <v>280</v>
      </c>
      <c r="D182" s="87" t="s">
        <v>279</v>
      </c>
      <c r="E182" s="45">
        <v>41890</v>
      </c>
      <c r="F182" s="62"/>
      <c r="G182" s="20"/>
      <c r="I182" s="1"/>
      <c r="L182" s="42"/>
    </row>
    <row r="183" spans="1:12" s="2" customFormat="1">
      <c r="A183" s="79"/>
      <c r="B183" s="76" t="s">
        <v>281</v>
      </c>
      <c r="C183" s="65"/>
      <c r="D183" s="13" t="s">
        <v>282</v>
      </c>
      <c r="E183" s="35">
        <f>E184</f>
        <v>313571.09999999998</v>
      </c>
      <c r="F183" s="62"/>
      <c r="G183" s="20"/>
      <c r="I183" s="1"/>
      <c r="L183" s="42"/>
    </row>
    <row r="184" spans="1:12" s="2" customFormat="1">
      <c r="A184" s="79"/>
      <c r="B184" s="76"/>
      <c r="C184" s="65" t="s">
        <v>283</v>
      </c>
      <c r="D184" s="8" t="s">
        <v>282</v>
      </c>
      <c r="E184" s="43">
        <v>313571.09999999998</v>
      </c>
      <c r="F184" s="62"/>
      <c r="G184" s="20"/>
      <c r="I184" s="1"/>
      <c r="L184" s="42"/>
    </row>
    <row r="185" spans="1:12" s="2" customFormat="1">
      <c r="A185" s="79"/>
      <c r="B185" s="76" t="s">
        <v>284</v>
      </c>
      <c r="C185" s="65"/>
      <c r="D185" s="81" t="s">
        <v>285</v>
      </c>
      <c r="E185" s="35">
        <f>E186+E187+E188+E189</f>
        <v>77768.42</v>
      </c>
      <c r="F185" s="62"/>
      <c r="G185" s="20"/>
      <c r="I185" s="1"/>
      <c r="L185" s="42"/>
    </row>
    <row r="186" spans="1:12" s="2" customFormat="1">
      <c r="A186" s="79"/>
      <c r="B186" s="76"/>
      <c r="C186" s="65" t="s">
        <v>286</v>
      </c>
      <c r="D186" s="82" t="s">
        <v>287</v>
      </c>
      <c r="E186" s="47">
        <v>77148.399999999994</v>
      </c>
      <c r="F186" s="62"/>
      <c r="G186" s="20"/>
      <c r="I186" s="1"/>
      <c r="L186" s="42"/>
    </row>
    <row r="187" spans="1:12" s="2" customFormat="1">
      <c r="A187" s="79"/>
      <c r="B187" s="76"/>
      <c r="C187" s="65" t="s">
        <v>288</v>
      </c>
      <c r="D187" s="82" t="s">
        <v>289</v>
      </c>
      <c r="E187" s="45">
        <v>620.02</v>
      </c>
      <c r="F187" s="62"/>
      <c r="G187" s="20"/>
      <c r="I187" s="1"/>
      <c r="L187" s="42"/>
    </row>
    <row r="188" spans="1:12" s="2" customFormat="1">
      <c r="A188" s="79"/>
      <c r="B188" s="76"/>
      <c r="C188" s="65" t="s">
        <v>290</v>
      </c>
      <c r="D188" s="82" t="s">
        <v>291</v>
      </c>
      <c r="E188" s="47"/>
      <c r="F188" s="62"/>
      <c r="G188" s="20"/>
      <c r="I188" s="1"/>
      <c r="L188" s="42"/>
    </row>
    <row r="189" spans="1:12" s="2" customFormat="1">
      <c r="A189" s="79"/>
      <c r="B189" s="76"/>
      <c r="C189" s="65" t="s">
        <v>292</v>
      </c>
      <c r="D189" s="82" t="s">
        <v>293</v>
      </c>
      <c r="E189" s="47"/>
      <c r="F189" s="62"/>
      <c r="G189" s="20"/>
      <c r="I189" s="1"/>
      <c r="L189" s="42"/>
    </row>
    <row r="190" spans="1:12" s="2" customFormat="1">
      <c r="A190" s="79"/>
      <c r="B190" s="76"/>
      <c r="C190" s="65" t="s">
        <v>294</v>
      </c>
      <c r="D190" s="82" t="s">
        <v>295</v>
      </c>
      <c r="E190" s="47">
        <v>0</v>
      </c>
      <c r="F190" s="62"/>
      <c r="G190" s="20"/>
      <c r="I190" s="1"/>
      <c r="L190" s="42"/>
    </row>
    <row r="191" spans="1:12" s="2" customFormat="1">
      <c r="A191" s="79"/>
      <c r="B191" s="76" t="s">
        <v>296</v>
      </c>
      <c r="C191" s="65"/>
      <c r="D191" s="81" t="s">
        <v>297</v>
      </c>
      <c r="E191" s="35">
        <f>E192+E193+E194</f>
        <v>0</v>
      </c>
      <c r="F191" s="80"/>
      <c r="G191" s="20"/>
      <c r="I191" s="1"/>
      <c r="L191" s="42"/>
    </row>
    <row r="192" spans="1:12" s="2" customFormat="1">
      <c r="A192" s="79"/>
      <c r="B192" s="76"/>
      <c r="C192" s="65" t="s">
        <v>298</v>
      </c>
      <c r="D192" s="82" t="s">
        <v>299</v>
      </c>
      <c r="E192" s="43"/>
      <c r="F192" s="88"/>
      <c r="G192" s="20"/>
      <c r="I192" s="1"/>
      <c r="L192" s="42"/>
    </row>
    <row r="193" spans="1:12" s="2" customFormat="1">
      <c r="A193" s="79"/>
      <c r="B193" s="76"/>
      <c r="C193" s="65" t="s">
        <v>300</v>
      </c>
      <c r="D193" s="82" t="s">
        <v>301</v>
      </c>
      <c r="E193" s="45"/>
      <c r="F193" s="88"/>
      <c r="G193" s="20"/>
      <c r="I193" s="1"/>
      <c r="L193" s="42"/>
    </row>
    <row r="194" spans="1:12" s="2" customFormat="1">
      <c r="A194" s="79"/>
      <c r="B194" s="76"/>
      <c r="C194" s="65" t="s">
        <v>302</v>
      </c>
      <c r="D194" s="82" t="s">
        <v>303</v>
      </c>
      <c r="E194" s="45"/>
      <c r="F194" s="88"/>
      <c r="G194" s="20"/>
      <c r="I194" s="1"/>
      <c r="L194" s="42"/>
    </row>
    <row r="195" spans="1:12" s="2" customFormat="1">
      <c r="A195" s="79"/>
      <c r="B195" s="76" t="s">
        <v>304</v>
      </c>
      <c r="C195" s="65"/>
      <c r="D195" s="81" t="s">
        <v>305</v>
      </c>
      <c r="E195" s="35">
        <f>E196+E197+E198+E199+E200+E201</f>
        <v>986745.76</v>
      </c>
      <c r="F195" s="80"/>
      <c r="G195" s="20"/>
      <c r="I195" s="1"/>
      <c r="L195" s="42"/>
    </row>
    <row r="196" spans="1:12" s="2" customFormat="1">
      <c r="A196" s="79"/>
      <c r="B196" s="76"/>
      <c r="C196" s="65" t="s">
        <v>306</v>
      </c>
      <c r="D196" s="82" t="s">
        <v>307</v>
      </c>
      <c r="E196" s="47">
        <v>0</v>
      </c>
      <c r="F196" s="62"/>
      <c r="G196" s="20"/>
      <c r="I196" s="1"/>
      <c r="L196" s="42"/>
    </row>
    <row r="197" spans="1:12" s="2" customFormat="1">
      <c r="A197" s="79"/>
      <c r="B197" s="76"/>
      <c r="C197" s="65" t="s">
        <v>308</v>
      </c>
      <c r="D197" s="82" t="s">
        <v>309</v>
      </c>
      <c r="E197" s="45"/>
      <c r="F197" s="62"/>
      <c r="G197" s="20"/>
      <c r="I197" s="1"/>
      <c r="L197" s="42"/>
    </row>
    <row r="198" spans="1:12" s="2" customFormat="1">
      <c r="A198" s="79"/>
      <c r="B198" s="76"/>
      <c r="C198" s="65" t="s">
        <v>310</v>
      </c>
      <c r="D198" s="82" t="s">
        <v>311</v>
      </c>
      <c r="E198" s="45">
        <v>448801.9</v>
      </c>
      <c r="F198" s="62"/>
      <c r="G198" s="89"/>
      <c r="I198" s="1"/>
      <c r="L198" s="42"/>
    </row>
    <row r="199" spans="1:12" s="2" customFormat="1">
      <c r="A199" s="79"/>
      <c r="B199" s="76"/>
      <c r="C199" s="65" t="s">
        <v>312</v>
      </c>
      <c r="D199" s="82" t="s">
        <v>313</v>
      </c>
      <c r="E199" s="47">
        <v>447339.04</v>
      </c>
      <c r="F199" s="62"/>
      <c r="G199" s="20"/>
      <c r="I199" s="1"/>
      <c r="L199" s="42"/>
    </row>
    <row r="200" spans="1:12" s="2" customFormat="1">
      <c r="A200" s="79"/>
      <c r="B200" s="76"/>
      <c r="C200" s="65" t="s">
        <v>314</v>
      </c>
      <c r="D200" s="82" t="s">
        <v>315</v>
      </c>
      <c r="E200" s="47">
        <v>0</v>
      </c>
      <c r="F200" s="62"/>
      <c r="G200" s="20"/>
      <c r="I200" s="1"/>
      <c r="L200" s="42"/>
    </row>
    <row r="201" spans="1:12" s="2" customFormat="1">
      <c r="A201" s="79"/>
      <c r="B201" s="76"/>
      <c r="C201" s="65" t="s">
        <v>316</v>
      </c>
      <c r="D201" s="82" t="s">
        <v>317</v>
      </c>
      <c r="E201" s="47">
        <v>90604.82</v>
      </c>
      <c r="F201" s="62"/>
      <c r="G201" s="20"/>
      <c r="I201" s="1"/>
      <c r="L201" s="42"/>
    </row>
    <row r="202" spans="1:12" s="2" customFormat="1">
      <c r="A202" s="79"/>
      <c r="B202" s="76" t="s">
        <v>318</v>
      </c>
      <c r="C202" s="65"/>
      <c r="D202" s="81" t="s">
        <v>319</v>
      </c>
      <c r="E202" s="35">
        <f>E203+E204+E205+E206</f>
        <v>47371.1</v>
      </c>
      <c r="F202" s="62"/>
      <c r="G202" s="20"/>
      <c r="I202" s="1"/>
      <c r="L202" s="42"/>
    </row>
    <row r="203" spans="1:12" s="2" customFormat="1">
      <c r="A203" s="79"/>
      <c r="B203" s="76"/>
      <c r="C203" s="65" t="s">
        <v>320</v>
      </c>
      <c r="D203" s="82" t="s">
        <v>321</v>
      </c>
      <c r="E203" s="45"/>
      <c r="F203" s="62"/>
      <c r="G203" s="20"/>
      <c r="I203" s="1"/>
      <c r="L203" s="42"/>
    </row>
    <row r="204" spans="1:12" s="2" customFormat="1">
      <c r="A204" s="79"/>
      <c r="B204" s="76"/>
      <c r="C204" s="65" t="s">
        <v>322</v>
      </c>
      <c r="D204" s="82" t="s">
        <v>323</v>
      </c>
      <c r="E204" s="45">
        <v>47371.1</v>
      </c>
      <c r="F204" s="62"/>
      <c r="G204" s="20"/>
      <c r="I204" s="1"/>
      <c r="L204" s="42"/>
    </row>
    <row r="205" spans="1:12" s="2" customFormat="1">
      <c r="A205" s="79"/>
      <c r="B205" s="76"/>
      <c r="C205" s="65" t="s">
        <v>324</v>
      </c>
      <c r="D205" s="82" t="s">
        <v>325</v>
      </c>
      <c r="E205" s="45"/>
      <c r="F205" s="62"/>
      <c r="G205" s="20"/>
      <c r="I205" s="1"/>
      <c r="L205" s="42"/>
    </row>
    <row r="206" spans="1:12" s="2" customFormat="1">
      <c r="A206" s="79"/>
      <c r="B206" s="76"/>
      <c r="C206" s="65" t="s">
        <v>326</v>
      </c>
      <c r="D206" s="82" t="s">
        <v>327</v>
      </c>
      <c r="E206" s="45"/>
      <c r="F206" s="62"/>
      <c r="G206" s="20"/>
      <c r="I206" s="1"/>
      <c r="L206" s="42"/>
    </row>
    <row r="207" spans="1:12" s="2" customFormat="1">
      <c r="A207" s="79"/>
      <c r="B207" s="76" t="s">
        <v>328</v>
      </c>
      <c r="C207" s="76"/>
      <c r="D207" s="81" t="s">
        <v>329</v>
      </c>
      <c r="E207" s="35">
        <f>E208+E209+E212+E211+E210+E213</f>
        <v>9890550</v>
      </c>
      <c r="F207" s="62"/>
      <c r="G207" s="20"/>
      <c r="I207" s="1"/>
      <c r="L207" s="42"/>
    </row>
    <row r="208" spans="1:12" s="2" customFormat="1">
      <c r="A208" s="79"/>
      <c r="B208" s="76"/>
      <c r="C208" s="65" t="s">
        <v>330</v>
      </c>
      <c r="D208" s="82" t="s">
        <v>331</v>
      </c>
      <c r="E208" s="43">
        <v>9667000</v>
      </c>
      <c r="F208" s="62"/>
      <c r="G208" s="20"/>
      <c r="I208" s="1"/>
      <c r="L208" s="42"/>
    </row>
    <row r="209" spans="1:12" s="2" customFormat="1">
      <c r="A209" s="79"/>
      <c r="B209" s="76"/>
      <c r="C209" s="65" t="s">
        <v>332</v>
      </c>
      <c r="D209" s="82" t="s">
        <v>333</v>
      </c>
      <c r="E209" s="43"/>
      <c r="F209" s="62"/>
      <c r="G209" s="20"/>
      <c r="I209" s="1"/>
      <c r="L209" s="42"/>
    </row>
    <row r="210" spans="1:12" s="2" customFormat="1">
      <c r="A210" s="79"/>
      <c r="B210" s="76"/>
      <c r="C210" s="65" t="s">
        <v>334</v>
      </c>
      <c r="D210" s="82" t="s">
        <v>335</v>
      </c>
      <c r="E210" s="45">
        <v>223550</v>
      </c>
      <c r="F210" s="62"/>
      <c r="G210" s="20"/>
      <c r="I210" s="1"/>
      <c r="L210" s="42"/>
    </row>
    <row r="211" spans="1:12" s="2" customFormat="1">
      <c r="A211" s="79"/>
      <c r="B211" s="76"/>
      <c r="C211" s="65" t="s">
        <v>336</v>
      </c>
      <c r="D211" s="82" t="s">
        <v>337</v>
      </c>
      <c r="E211" s="45"/>
      <c r="F211" s="62"/>
      <c r="G211" s="20"/>
      <c r="I211" s="1"/>
      <c r="L211" s="42"/>
    </row>
    <row r="212" spans="1:12" s="2" customFormat="1">
      <c r="A212" s="79"/>
      <c r="B212" s="76"/>
      <c r="C212" s="65" t="s">
        <v>338</v>
      </c>
      <c r="D212" s="82" t="s">
        <v>339</v>
      </c>
      <c r="E212" s="45"/>
      <c r="F212" s="62"/>
      <c r="G212" s="20"/>
      <c r="I212" s="1"/>
      <c r="L212" s="42"/>
    </row>
    <row r="213" spans="1:12" s="2" customFormat="1">
      <c r="A213" s="79"/>
      <c r="B213" s="76"/>
      <c r="C213" s="65" t="s">
        <v>340</v>
      </c>
      <c r="D213" s="82" t="s">
        <v>341</v>
      </c>
      <c r="E213" s="45"/>
      <c r="F213" s="62"/>
      <c r="G213" s="20"/>
      <c r="I213" s="1"/>
      <c r="L213" s="42"/>
    </row>
    <row r="214" spans="1:12" s="2" customFormat="1">
      <c r="A214" s="79"/>
      <c r="B214" s="76" t="s">
        <v>342</v>
      </c>
      <c r="C214" s="65"/>
      <c r="D214" s="81" t="s">
        <v>343</v>
      </c>
      <c r="E214" s="35">
        <f>E215+E216+E217+E218+E219+E220</f>
        <v>115145.44</v>
      </c>
      <c r="F214" s="62"/>
      <c r="G214" s="20"/>
      <c r="I214" s="1"/>
      <c r="L214" s="42"/>
    </row>
    <row r="215" spans="1:12" s="2" customFormat="1">
      <c r="A215" s="79"/>
      <c r="B215" s="76"/>
      <c r="C215" s="65" t="s">
        <v>344</v>
      </c>
      <c r="D215" s="82" t="s">
        <v>345</v>
      </c>
      <c r="E215" s="62">
        <v>0</v>
      </c>
      <c r="F215" s="62">
        <v>0</v>
      </c>
      <c r="G215" s="20"/>
      <c r="I215" s="1"/>
      <c r="L215" s="42"/>
    </row>
    <row r="216" spans="1:12" s="2" customFormat="1">
      <c r="A216" s="79"/>
      <c r="B216" s="76"/>
      <c r="C216" s="65" t="s">
        <v>346</v>
      </c>
      <c r="D216" s="82" t="s">
        <v>347</v>
      </c>
      <c r="E216" s="45">
        <v>0</v>
      </c>
      <c r="F216" s="62"/>
      <c r="G216" s="20"/>
      <c r="I216" s="1"/>
      <c r="L216" s="42"/>
    </row>
    <row r="217" spans="1:12" s="2" customFormat="1">
      <c r="A217" s="79"/>
      <c r="B217" s="76"/>
      <c r="C217" s="65" t="s">
        <v>348</v>
      </c>
      <c r="D217" s="82" t="s">
        <v>349</v>
      </c>
      <c r="E217" s="62"/>
      <c r="F217" s="62"/>
      <c r="G217" s="20"/>
      <c r="I217" s="1"/>
      <c r="L217" s="42"/>
    </row>
    <row r="218" spans="1:12" s="2" customFormat="1">
      <c r="A218" s="79"/>
      <c r="B218" s="76"/>
      <c r="C218" s="65" t="s">
        <v>350</v>
      </c>
      <c r="D218" s="82" t="s">
        <v>351</v>
      </c>
      <c r="E218" s="62"/>
      <c r="F218" s="62"/>
      <c r="G218" s="20"/>
      <c r="I218" s="1"/>
      <c r="L218" s="42"/>
    </row>
    <row r="219" spans="1:12" s="2" customFormat="1">
      <c r="A219" s="79"/>
      <c r="B219" s="76"/>
      <c r="C219" s="65" t="s">
        <v>352</v>
      </c>
      <c r="D219" s="82" t="s">
        <v>353</v>
      </c>
      <c r="E219" s="62">
        <v>68792.679999999993</v>
      </c>
      <c r="F219" s="62"/>
      <c r="G219" s="20"/>
      <c r="I219" s="1"/>
      <c r="L219" s="42"/>
    </row>
    <row r="220" spans="1:12" s="2" customFormat="1">
      <c r="A220" s="79"/>
      <c r="B220" s="76"/>
      <c r="C220" s="65" t="s">
        <v>354</v>
      </c>
      <c r="D220" s="82" t="s">
        <v>355</v>
      </c>
      <c r="E220" s="45">
        <v>46352.76</v>
      </c>
      <c r="F220" s="45"/>
      <c r="G220" s="20"/>
      <c r="I220" s="1"/>
      <c r="L220" s="42"/>
    </row>
    <row r="221" spans="1:12" s="2" customFormat="1">
      <c r="A221" s="79"/>
      <c r="B221" s="76" t="s">
        <v>356</v>
      </c>
      <c r="C221" s="65"/>
      <c r="D221" s="81" t="s">
        <v>357</v>
      </c>
      <c r="E221" s="35">
        <f>E222</f>
        <v>87029.51</v>
      </c>
      <c r="F221" s="45"/>
      <c r="G221" s="20"/>
      <c r="I221" s="1"/>
      <c r="L221" s="42"/>
    </row>
    <row r="222" spans="1:12" s="2" customFormat="1">
      <c r="A222" s="79"/>
      <c r="B222" s="76"/>
      <c r="C222" s="65" t="s">
        <v>358</v>
      </c>
      <c r="D222" s="82" t="s">
        <v>357</v>
      </c>
      <c r="E222" s="43">
        <v>87029.51</v>
      </c>
      <c r="F222" s="62"/>
      <c r="G222" s="20"/>
      <c r="I222" s="1"/>
      <c r="L222" s="42"/>
    </row>
    <row r="223" spans="1:12" s="2" customFormat="1">
      <c r="A223" s="79"/>
      <c r="B223" s="76" t="s">
        <v>359</v>
      </c>
      <c r="C223" s="65"/>
      <c r="D223" s="81" t="s">
        <v>360</v>
      </c>
      <c r="E223" s="35">
        <f>E224</f>
        <v>4573.34</v>
      </c>
      <c r="F223" s="62"/>
      <c r="G223" s="20"/>
      <c r="I223" s="1"/>
      <c r="L223" s="42"/>
    </row>
    <row r="224" spans="1:12" s="2" customFormat="1">
      <c r="A224" s="79"/>
      <c r="B224" s="76"/>
      <c r="C224" s="65" t="s">
        <v>361</v>
      </c>
      <c r="D224" s="82" t="s">
        <v>360</v>
      </c>
      <c r="E224" s="43">
        <v>4573.34</v>
      </c>
      <c r="F224" s="62"/>
      <c r="G224" s="20"/>
      <c r="I224" s="1"/>
      <c r="L224" s="42"/>
    </row>
    <row r="225" spans="1:12" s="2" customFormat="1">
      <c r="A225" s="79"/>
      <c r="B225" s="76" t="s">
        <v>362</v>
      </c>
      <c r="C225" s="65"/>
      <c r="D225" s="81" t="s">
        <v>363</v>
      </c>
      <c r="E225" s="35">
        <f>E226</f>
        <v>1536.36</v>
      </c>
      <c r="F225" s="62"/>
      <c r="G225" s="20"/>
      <c r="I225" s="1"/>
      <c r="L225" s="42"/>
    </row>
    <row r="226" spans="1:12" s="2" customFormat="1">
      <c r="A226" s="79"/>
      <c r="B226" s="76"/>
      <c r="C226" s="65" t="s">
        <v>364</v>
      </c>
      <c r="D226" s="82" t="s">
        <v>363</v>
      </c>
      <c r="E226" s="45">
        <v>1536.36</v>
      </c>
      <c r="F226" s="62"/>
      <c r="G226" s="20"/>
      <c r="I226" s="1"/>
      <c r="L226" s="42"/>
    </row>
    <row r="227" spans="1:12" s="2" customFormat="1">
      <c r="A227" s="79"/>
      <c r="B227" s="76" t="s">
        <v>365</v>
      </c>
      <c r="C227" s="65"/>
      <c r="D227" s="13" t="s">
        <v>366</v>
      </c>
      <c r="E227" s="35">
        <f>E228</f>
        <v>9900.9699999999993</v>
      </c>
      <c r="F227" s="62"/>
      <c r="G227" s="20"/>
      <c r="I227" s="1"/>
      <c r="L227" s="42"/>
    </row>
    <row r="228" spans="1:12" s="2" customFormat="1">
      <c r="A228" s="79"/>
      <c r="B228" s="76"/>
      <c r="C228" s="65" t="s">
        <v>367</v>
      </c>
      <c r="D228" s="8" t="s">
        <v>366</v>
      </c>
      <c r="E228" s="45">
        <v>9900.9699999999993</v>
      </c>
      <c r="F228" s="62"/>
      <c r="G228" s="20"/>
      <c r="I228" s="1"/>
      <c r="L228" s="42"/>
    </row>
    <row r="229" spans="1:12" s="2" customFormat="1">
      <c r="A229" s="79"/>
      <c r="B229" s="76" t="s">
        <v>368</v>
      </c>
      <c r="C229" s="65"/>
      <c r="D229" s="13" t="s">
        <v>369</v>
      </c>
      <c r="E229" s="35">
        <f>E230</f>
        <v>830677.52</v>
      </c>
      <c r="F229" s="62"/>
      <c r="G229" s="20"/>
      <c r="I229" s="1"/>
      <c r="L229" s="42"/>
    </row>
    <row r="230" spans="1:12" s="2" customFormat="1">
      <c r="A230" s="79"/>
      <c r="B230" s="76"/>
      <c r="C230" s="65" t="s">
        <v>370</v>
      </c>
      <c r="D230" s="8" t="s">
        <v>369</v>
      </c>
      <c r="E230" s="43">
        <v>830677.52</v>
      </c>
      <c r="F230" s="62"/>
      <c r="G230" s="20"/>
      <c r="I230" s="1"/>
      <c r="L230" s="42"/>
    </row>
    <row r="231" spans="1:12" s="2" customFormat="1">
      <c r="A231" s="79"/>
      <c r="B231" s="76" t="s">
        <v>371</v>
      </c>
      <c r="C231" s="65"/>
      <c r="D231" s="13" t="s">
        <v>372</v>
      </c>
      <c r="E231" s="35">
        <f>E232</f>
        <v>0</v>
      </c>
      <c r="F231" s="62"/>
      <c r="G231" s="20"/>
      <c r="I231" s="1"/>
      <c r="L231" s="42"/>
    </row>
    <row r="232" spans="1:12" s="2" customFormat="1">
      <c r="A232" s="79"/>
      <c r="B232" s="76"/>
      <c r="C232" s="65" t="s">
        <v>373</v>
      </c>
      <c r="D232" s="8" t="s">
        <v>372</v>
      </c>
      <c r="E232" s="45">
        <v>0</v>
      </c>
      <c r="F232" s="62"/>
      <c r="G232" s="20"/>
      <c r="I232" s="1"/>
      <c r="L232" s="42"/>
    </row>
    <row r="233" spans="1:12" s="2" customFormat="1">
      <c r="A233" s="79"/>
      <c r="B233" s="76" t="s">
        <v>374</v>
      </c>
      <c r="C233" s="65"/>
      <c r="D233" s="81" t="s">
        <v>375</v>
      </c>
      <c r="E233" s="35">
        <f>E234</f>
        <v>16109.97</v>
      </c>
      <c r="F233" s="62"/>
      <c r="G233" s="20"/>
      <c r="I233" s="1"/>
      <c r="L233" s="42"/>
    </row>
    <row r="234" spans="1:12" s="2" customFormat="1">
      <c r="A234" s="79"/>
      <c r="B234" s="76"/>
      <c r="C234" s="65" t="s">
        <v>376</v>
      </c>
      <c r="D234" s="82" t="s">
        <v>377</v>
      </c>
      <c r="E234" s="43">
        <v>16109.97</v>
      </c>
      <c r="F234" s="62"/>
      <c r="G234" s="20"/>
      <c r="I234" s="1"/>
      <c r="L234" s="42"/>
    </row>
    <row r="235" spans="1:12" s="2" customFormat="1">
      <c r="A235" s="79"/>
      <c r="B235" s="76" t="s">
        <v>378</v>
      </c>
      <c r="C235" s="65"/>
      <c r="D235" s="81" t="s">
        <v>379</v>
      </c>
      <c r="E235" s="35">
        <f>E236+E237</f>
        <v>4345.9399999999996</v>
      </c>
      <c r="F235" s="62"/>
      <c r="G235" s="20"/>
      <c r="I235" s="1"/>
      <c r="L235" s="42"/>
    </row>
    <row r="236" spans="1:12" s="2" customFormat="1">
      <c r="A236" s="79"/>
      <c r="B236" s="76"/>
      <c r="C236" s="65" t="s">
        <v>380</v>
      </c>
      <c r="D236" s="82" t="s">
        <v>379</v>
      </c>
      <c r="E236" s="45">
        <v>4345.9399999999996</v>
      </c>
      <c r="F236" s="62"/>
      <c r="G236" s="20"/>
      <c r="I236" s="1"/>
      <c r="L236" s="42"/>
    </row>
    <row r="237" spans="1:12" s="2" customFormat="1" ht="13.5" customHeight="1">
      <c r="B237" s="76"/>
      <c r="C237" s="65" t="s">
        <v>381</v>
      </c>
      <c r="D237" s="82" t="s">
        <v>382</v>
      </c>
      <c r="E237" s="45">
        <v>0</v>
      </c>
      <c r="F237" s="62"/>
      <c r="G237" s="20"/>
      <c r="I237" s="1"/>
      <c r="L237" s="42"/>
    </row>
    <row r="238" spans="1:12" s="2" customFormat="1" ht="16.5" customHeight="1">
      <c r="A238" s="90" t="s">
        <v>383</v>
      </c>
      <c r="B238" s="19"/>
      <c r="C238" s="19"/>
      <c r="D238" s="91" t="s">
        <v>384</v>
      </c>
      <c r="E238" s="53"/>
      <c r="F238" s="54">
        <f>E239+E246+E248+E252+E254</f>
        <v>177279528.13</v>
      </c>
      <c r="G238" s="20"/>
      <c r="I238" s="1"/>
      <c r="L238" s="42"/>
    </row>
    <row r="239" spans="1:12" s="2" customFormat="1">
      <c r="A239" s="79"/>
      <c r="B239" s="76" t="s">
        <v>385</v>
      </c>
      <c r="C239" s="65"/>
      <c r="D239" s="81" t="s">
        <v>386</v>
      </c>
      <c r="E239" s="35">
        <f>E240+E241</f>
        <v>247500</v>
      </c>
      <c r="F239" s="62"/>
      <c r="G239" s="20"/>
      <c r="I239" s="1"/>
      <c r="L239" s="42"/>
    </row>
    <row r="240" spans="1:12" s="2" customFormat="1">
      <c r="A240" s="79"/>
      <c r="B240" s="76"/>
      <c r="C240" s="65" t="s">
        <v>387</v>
      </c>
      <c r="D240" s="82" t="s">
        <v>388</v>
      </c>
      <c r="E240" s="43">
        <v>114000</v>
      </c>
      <c r="F240" s="62"/>
      <c r="G240" s="20"/>
      <c r="I240" s="1"/>
      <c r="L240" s="42"/>
    </row>
    <row r="241" spans="1:12" s="2" customFormat="1">
      <c r="A241" s="79"/>
      <c r="B241" s="76"/>
      <c r="C241" s="65" t="s">
        <v>389</v>
      </c>
      <c r="D241" s="82" t="s">
        <v>390</v>
      </c>
      <c r="E241" s="39">
        <v>133500</v>
      </c>
      <c r="F241" s="62"/>
      <c r="G241" s="20"/>
      <c r="I241" s="1"/>
      <c r="L241" s="42"/>
    </row>
    <row r="242" spans="1:12" s="2" customFormat="1">
      <c r="A242" s="79"/>
      <c r="B242" s="76" t="s">
        <v>391</v>
      </c>
      <c r="C242" s="65"/>
      <c r="D242" s="81" t="s">
        <v>392</v>
      </c>
      <c r="E242" s="35">
        <f>E243</f>
        <v>0</v>
      </c>
      <c r="F242" s="62"/>
      <c r="G242" s="20"/>
      <c r="I242" s="1"/>
      <c r="L242" s="42"/>
    </row>
    <row r="243" spans="1:12" s="2" customFormat="1">
      <c r="A243" s="79"/>
      <c r="B243" s="76"/>
      <c r="C243" s="65" t="s">
        <v>393</v>
      </c>
      <c r="D243" s="82" t="s">
        <v>394</v>
      </c>
      <c r="E243" s="43">
        <v>0</v>
      </c>
      <c r="F243" s="62"/>
      <c r="G243" s="20"/>
      <c r="I243" s="1"/>
      <c r="L243" s="42"/>
    </row>
    <row r="244" spans="1:12" s="2" customFormat="1">
      <c r="A244" s="79"/>
      <c r="B244" s="76" t="s">
        <v>395</v>
      </c>
      <c r="C244" s="65"/>
      <c r="D244" s="81" t="s">
        <v>396</v>
      </c>
      <c r="E244" s="35">
        <f>E245</f>
        <v>0</v>
      </c>
      <c r="F244" s="62"/>
      <c r="G244" s="20"/>
      <c r="I244" s="1"/>
      <c r="L244" s="42"/>
    </row>
    <row r="245" spans="1:12" s="2" customFormat="1">
      <c r="A245" s="79"/>
      <c r="B245" s="76"/>
      <c r="C245" s="65" t="s">
        <v>397</v>
      </c>
      <c r="D245" s="82" t="s">
        <v>398</v>
      </c>
      <c r="E245" s="45">
        <v>0</v>
      </c>
      <c r="F245" s="62"/>
      <c r="G245" s="20"/>
      <c r="I245" s="1"/>
      <c r="L245" s="42"/>
    </row>
    <row r="246" spans="1:12" s="2" customFormat="1" ht="25.5">
      <c r="A246" s="79"/>
      <c r="B246" s="76" t="s">
        <v>399</v>
      </c>
      <c r="C246" s="65"/>
      <c r="D246" s="92" t="s">
        <v>400</v>
      </c>
      <c r="E246" s="35">
        <f>E247</f>
        <v>12183199.93</v>
      </c>
      <c r="F246" s="62"/>
      <c r="G246" s="20"/>
      <c r="I246" s="1"/>
      <c r="L246" s="42"/>
    </row>
    <row r="247" spans="1:12" s="2" customFormat="1">
      <c r="A247" s="79"/>
      <c r="B247" s="76"/>
      <c r="C247" s="65" t="s">
        <v>401</v>
      </c>
      <c r="D247" s="93" t="s">
        <v>402</v>
      </c>
      <c r="E247" s="39">
        <v>12183199.93</v>
      </c>
      <c r="F247" s="62"/>
      <c r="G247" s="20"/>
      <c r="I247" s="1"/>
      <c r="L247" s="42"/>
    </row>
    <row r="248" spans="1:12" s="2" customFormat="1" ht="25.5" customHeight="1">
      <c r="A248" s="79"/>
      <c r="B248" s="76" t="s">
        <v>403</v>
      </c>
      <c r="C248" s="65"/>
      <c r="D248" s="92" t="s">
        <v>404</v>
      </c>
      <c r="E248" s="35">
        <f>E249+E250+E251</f>
        <v>149802773.34999999</v>
      </c>
      <c r="F248" s="62"/>
      <c r="G248" s="20"/>
      <c r="I248" s="1"/>
      <c r="L248" s="42"/>
    </row>
    <row r="249" spans="1:12" s="2" customFormat="1" ht="31.5" customHeight="1">
      <c r="A249" s="79"/>
      <c r="B249" s="76"/>
      <c r="C249" s="65" t="s">
        <v>405</v>
      </c>
      <c r="D249" s="93" t="s">
        <v>404</v>
      </c>
      <c r="E249" s="39">
        <v>103276436.2</v>
      </c>
      <c r="F249" s="62"/>
      <c r="G249" s="20"/>
      <c r="I249" s="1"/>
      <c r="L249" s="42"/>
    </row>
    <row r="250" spans="1:12" s="2" customFormat="1" ht="25.5">
      <c r="A250" s="79"/>
      <c r="B250" s="76"/>
      <c r="C250" s="65" t="s">
        <v>406</v>
      </c>
      <c r="D250" s="93" t="s">
        <v>407</v>
      </c>
      <c r="E250" s="39">
        <v>19571902.800000001</v>
      </c>
      <c r="F250" s="62"/>
      <c r="G250" s="20"/>
      <c r="I250" s="1"/>
      <c r="L250" s="42"/>
    </row>
    <row r="251" spans="1:12" s="2" customFormat="1" ht="25.5">
      <c r="A251" s="79"/>
      <c r="B251" s="76"/>
      <c r="C251" s="65" t="s">
        <v>408</v>
      </c>
      <c r="D251" s="93" t="s">
        <v>404</v>
      </c>
      <c r="E251" s="43">
        <v>26954434.350000001</v>
      </c>
      <c r="F251" s="62"/>
      <c r="G251" s="20"/>
      <c r="I251" s="1"/>
      <c r="L251" s="42"/>
    </row>
    <row r="252" spans="1:12" s="2" customFormat="1" ht="14.1" customHeight="1">
      <c r="A252" s="79"/>
      <c r="B252" s="76" t="s">
        <v>409</v>
      </c>
      <c r="C252" s="65"/>
      <c r="D252" s="92" t="s">
        <v>410</v>
      </c>
      <c r="E252" s="35">
        <f>E253</f>
        <v>9260230.8499999996</v>
      </c>
      <c r="F252" s="62"/>
      <c r="G252" s="20"/>
      <c r="I252" s="1"/>
      <c r="L252" s="42"/>
    </row>
    <row r="253" spans="1:12" s="2" customFormat="1" ht="14.1" customHeight="1">
      <c r="A253" s="79"/>
      <c r="B253" s="76"/>
      <c r="C253" s="65" t="s">
        <v>411</v>
      </c>
      <c r="D253" s="93" t="s">
        <v>410</v>
      </c>
      <c r="E253" s="45">
        <v>9260230.8499999996</v>
      </c>
      <c r="F253" s="62"/>
      <c r="G253" s="20"/>
      <c r="I253" s="1"/>
      <c r="L253" s="42"/>
    </row>
    <row r="254" spans="1:12" s="2" customFormat="1" ht="14.1" customHeight="1">
      <c r="A254" s="79"/>
      <c r="B254" s="76" t="s">
        <v>412</v>
      </c>
      <c r="C254" s="65"/>
      <c r="D254" s="92" t="s">
        <v>413</v>
      </c>
      <c r="E254" s="35">
        <f>E255</f>
        <v>5785824</v>
      </c>
      <c r="F254" s="62"/>
      <c r="G254" s="20"/>
      <c r="I254" s="1"/>
      <c r="L254" s="42"/>
    </row>
    <row r="255" spans="1:12" s="2" customFormat="1" ht="14.1" customHeight="1">
      <c r="A255" s="79"/>
      <c r="B255" s="76"/>
      <c r="C255" s="65" t="s">
        <v>414</v>
      </c>
      <c r="D255" s="93" t="s">
        <v>413</v>
      </c>
      <c r="E255" s="39">
        <v>5785824</v>
      </c>
      <c r="F255" s="62"/>
      <c r="G255" s="20"/>
      <c r="I255" s="1"/>
      <c r="L255" s="42"/>
    </row>
    <row r="256" spans="1:12" s="2" customFormat="1" ht="18.95" customHeight="1">
      <c r="B256" s="76"/>
      <c r="C256" s="65"/>
      <c r="D256" s="93"/>
      <c r="E256" s="45"/>
      <c r="F256" s="62"/>
      <c r="G256" s="20"/>
      <c r="I256" s="1"/>
      <c r="L256" s="42"/>
    </row>
    <row r="257" spans="1:12" s="2" customFormat="1" ht="16.5" customHeight="1">
      <c r="A257" s="90" t="s">
        <v>415</v>
      </c>
      <c r="B257" s="19"/>
      <c r="C257" s="19"/>
      <c r="D257" s="91" t="s">
        <v>416</v>
      </c>
      <c r="E257" s="53"/>
      <c r="F257" s="54">
        <f>E259+E260+E261</f>
        <v>247696790</v>
      </c>
      <c r="G257" s="20"/>
      <c r="I257" s="1"/>
      <c r="L257" s="42"/>
    </row>
    <row r="258" spans="1:12" s="2" customFormat="1">
      <c r="A258" s="79"/>
      <c r="B258" s="76" t="s">
        <v>417</v>
      </c>
      <c r="C258" s="65"/>
      <c r="D258" s="86" t="s">
        <v>418</v>
      </c>
      <c r="E258" s="35">
        <f>SUM(E259:E261)</f>
        <v>247696790</v>
      </c>
      <c r="F258" s="62"/>
      <c r="G258" s="20"/>
      <c r="I258" s="1"/>
      <c r="L258" s="42"/>
    </row>
    <row r="259" spans="1:12" ht="26.25" customHeight="1">
      <c r="A259" s="79"/>
      <c r="B259" s="76"/>
      <c r="C259" s="94" t="s">
        <v>419</v>
      </c>
      <c r="D259" s="87" t="s">
        <v>418</v>
      </c>
      <c r="E259" s="43">
        <v>239780122</v>
      </c>
      <c r="F259" s="62"/>
      <c r="G259" s="20"/>
      <c r="K259" s="41"/>
      <c r="L259" s="42"/>
    </row>
    <row r="260" spans="1:12" ht="26.25" customHeight="1">
      <c r="A260" s="79"/>
      <c r="B260" s="76"/>
      <c r="C260" s="94" t="s">
        <v>420</v>
      </c>
      <c r="D260" s="93" t="s">
        <v>421</v>
      </c>
      <c r="E260" s="45">
        <v>2500002</v>
      </c>
      <c r="F260" s="62"/>
      <c r="G260" s="20"/>
      <c r="K260" s="41"/>
      <c r="L260" s="42"/>
    </row>
    <row r="261" spans="1:12">
      <c r="B261" s="76"/>
      <c r="C261" s="65" t="s">
        <v>422</v>
      </c>
      <c r="D261" s="93" t="s">
        <v>423</v>
      </c>
      <c r="E261" s="45">
        <v>5416666</v>
      </c>
      <c r="F261" s="62"/>
      <c r="G261" s="20"/>
      <c r="K261" s="41"/>
      <c r="L261" s="42"/>
    </row>
    <row r="262" spans="1:12">
      <c r="B262" s="76"/>
      <c r="C262" s="65"/>
      <c r="D262" s="93"/>
      <c r="E262" s="45"/>
      <c r="F262" s="62"/>
      <c r="G262" s="20"/>
      <c r="L262" s="42"/>
    </row>
    <row r="263" spans="1:12" ht="12.75" customHeight="1">
      <c r="A263" s="90" t="s">
        <v>424</v>
      </c>
      <c r="B263" s="19"/>
      <c r="C263" s="19"/>
      <c r="D263" s="91" t="s">
        <v>425</v>
      </c>
      <c r="E263" s="53"/>
      <c r="F263" s="54">
        <f>E270+E278+E285+E301+E303+E312</f>
        <v>13231676.679999998</v>
      </c>
      <c r="G263" s="20"/>
      <c r="L263" s="42"/>
    </row>
    <row r="264" spans="1:12" ht="12.75" customHeight="1">
      <c r="A264" s="79"/>
      <c r="B264" s="76" t="s">
        <v>426</v>
      </c>
      <c r="C264" s="65"/>
      <c r="D264" s="13" t="s">
        <v>427</v>
      </c>
      <c r="E264" s="35">
        <f>E265</f>
        <v>0</v>
      </c>
      <c r="F264" s="62">
        <v>13231676.68</v>
      </c>
      <c r="G264" s="20"/>
      <c r="H264" s="95"/>
      <c r="L264" s="42"/>
    </row>
    <row r="265" spans="1:12" ht="12.75" customHeight="1">
      <c r="A265" s="79"/>
      <c r="B265" s="76"/>
      <c r="C265" s="65" t="s">
        <v>428</v>
      </c>
      <c r="D265" s="8" t="s">
        <v>427</v>
      </c>
      <c r="E265" s="45"/>
      <c r="F265" s="62"/>
      <c r="G265" s="20"/>
      <c r="H265" s="95"/>
      <c r="L265" s="42"/>
    </row>
    <row r="266" spans="1:12" ht="12.75" customHeight="1">
      <c r="A266" s="79"/>
      <c r="B266" s="76" t="s">
        <v>429</v>
      </c>
      <c r="C266" s="65"/>
      <c r="D266" s="13" t="s">
        <v>430</v>
      </c>
      <c r="E266" s="35">
        <f>E267</f>
        <v>0</v>
      </c>
      <c r="F266" s="62"/>
      <c r="G266" s="20"/>
      <c r="H266" s="95"/>
      <c r="L266" s="42"/>
    </row>
    <row r="267" spans="1:12" ht="12.75" customHeight="1">
      <c r="A267" s="79"/>
      <c r="B267" s="76"/>
      <c r="C267" s="65" t="s">
        <v>431</v>
      </c>
      <c r="D267" s="8" t="s">
        <v>430</v>
      </c>
      <c r="E267" s="45"/>
      <c r="F267" s="62"/>
      <c r="G267" s="20"/>
      <c r="H267" s="95"/>
      <c r="L267" s="42"/>
    </row>
    <row r="268" spans="1:12" ht="12.75" customHeight="1">
      <c r="A268" s="79"/>
      <c r="B268" s="76" t="s">
        <v>432</v>
      </c>
      <c r="C268" s="65"/>
      <c r="D268" s="13" t="s">
        <v>433</v>
      </c>
      <c r="E268" s="35">
        <f>E269</f>
        <v>0</v>
      </c>
      <c r="F268" s="62"/>
      <c r="G268" s="20"/>
      <c r="H268" s="95"/>
      <c r="L268" s="42"/>
    </row>
    <row r="269" spans="1:12" ht="12.75" customHeight="1">
      <c r="A269" s="79"/>
      <c r="B269" s="76"/>
      <c r="C269" s="65" t="s">
        <v>434</v>
      </c>
      <c r="D269" s="8" t="s">
        <v>433</v>
      </c>
      <c r="E269" s="45"/>
      <c r="F269" s="62"/>
      <c r="G269" s="20"/>
      <c r="H269" s="95"/>
      <c r="L269" s="42"/>
    </row>
    <row r="270" spans="1:12" ht="12.75" customHeight="1">
      <c r="A270" s="79"/>
      <c r="B270" s="76" t="s">
        <v>435</v>
      </c>
      <c r="C270" s="65"/>
      <c r="D270" s="13" t="s">
        <v>436</v>
      </c>
      <c r="E270" s="35">
        <f>E271</f>
        <v>91125.5</v>
      </c>
      <c r="F270" s="62"/>
      <c r="G270" s="20"/>
      <c r="H270" s="95"/>
      <c r="L270" s="42"/>
    </row>
    <row r="271" spans="1:12" ht="12.75" customHeight="1">
      <c r="A271" s="79"/>
      <c r="B271" s="76"/>
      <c r="C271" s="65" t="s">
        <v>437</v>
      </c>
      <c r="D271" s="8" t="s">
        <v>436</v>
      </c>
      <c r="E271" s="39">
        <v>91125.5</v>
      </c>
      <c r="F271" s="62"/>
      <c r="G271" s="20"/>
      <c r="H271" s="95"/>
      <c r="L271" s="42"/>
    </row>
    <row r="272" spans="1:12" ht="12.75" customHeight="1">
      <c r="A272" s="79"/>
      <c r="B272" s="76" t="s">
        <v>438</v>
      </c>
      <c r="C272" s="65"/>
      <c r="D272" s="13" t="s">
        <v>439</v>
      </c>
      <c r="E272" s="35">
        <f>E273</f>
        <v>0</v>
      </c>
      <c r="F272" s="62"/>
      <c r="G272" s="20"/>
      <c r="H272" s="95"/>
      <c r="L272" s="42"/>
    </row>
    <row r="273" spans="1:12" ht="12.75" customHeight="1">
      <c r="A273" s="79"/>
      <c r="B273" s="76"/>
      <c r="C273" s="65" t="s">
        <v>440</v>
      </c>
      <c r="D273" s="8" t="s">
        <v>439</v>
      </c>
      <c r="E273" s="45"/>
      <c r="F273" s="62"/>
      <c r="G273" s="20"/>
      <c r="H273" s="95"/>
      <c r="L273" s="42"/>
    </row>
    <row r="274" spans="1:12" ht="12.75" customHeight="1">
      <c r="A274" s="79"/>
      <c r="B274" s="76" t="s">
        <v>441</v>
      </c>
      <c r="C274" s="65"/>
      <c r="D274" s="13" t="s">
        <v>442</v>
      </c>
      <c r="E274" s="35">
        <f>E275</f>
        <v>0</v>
      </c>
      <c r="F274" s="62"/>
      <c r="G274" s="20"/>
      <c r="H274" s="95"/>
      <c r="L274" s="42"/>
    </row>
    <row r="275" spans="1:12" ht="12.75" customHeight="1">
      <c r="A275" s="79"/>
      <c r="B275" s="76"/>
      <c r="C275" s="65" t="s">
        <v>443</v>
      </c>
      <c r="D275" s="8" t="s">
        <v>442</v>
      </c>
      <c r="E275" s="45"/>
      <c r="F275" s="62"/>
      <c r="G275" s="20"/>
      <c r="H275" s="95"/>
      <c r="L275" s="42"/>
    </row>
    <row r="276" spans="1:12" ht="12.75" customHeight="1">
      <c r="A276" s="79"/>
      <c r="B276" s="76" t="s">
        <v>444</v>
      </c>
      <c r="C276" s="65"/>
      <c r="D276" s="13" t="s">
        <v>445</v>
      </c>
      <c r="E276" s="35">
        <f>E277</f>
        <v>0</v>
      </c>
      <c r="F276" s="62"/>
      <c r="G276" s="20"/>
      <c r="H276" s="95"/>
      <c r="L276" s="42"/>
    </row>
    <row r="277" spans="1:12" ht="12.75" customHeight="1">
      <c r="A277" s="79"/>
      <c r="B277" s="76"/>
      <c r="C277" s="65" t="s">
        <v>446</v>
      </c>
      <c r="D277" s="8" t="s">
        <v>445</v>
      </c>
      <c r="E277" s="45"/>
      <c r="F277" s="62"/>
      <c r="G277" s="20"/>
      <c r="H277" s="95"/>
      <c r="L277" s="42"/>
    </row>
    <row r="278" spans="1:12" ht="12.75" customHeight="1">
      <c r="A278" s="79"/>
      <c r="B278" s="76" t="s">
        <v>447</v>
      </c>
      <c r="C278" s="65"/>
      <c r="D278" s="13" t="s">
        <v>448</v>
      </c>
      <c r="E278" s="35">
        <f>E279</f>
        <v>9233.7800000000007</v>
      </c>
      <c r="F278" s="62"/>
      <c r="G278" s="20"/>
      <c r="H278" s="95"/>
      <c r="L278" s="42"/>
    </row>
    <row r="279" spans="1:12" ht="12.75" customHeight="1">
      <c r="A279" s="79"/>
      <c r="B279" s="76"/>
      <c r="C279" s="65" t="s">
        <v>449</v>
      </c>
      <c r="D279" s="8" t="s">
        <v>448</v>
      </c>
      <c r="E279" s="45">
        <v>9233.7800000000007</v>
      </c>
      <c r="F279" s="62"/>
      <c r="G279" s="20"/>
      <c r="H279" s="95"/>
      <c r="L279" s="42"/>
    </row>
    <row r="280" spans="1:12" ht="12.75" customHeight="1">
      <c r="A280" s="79"/>
      <c r="B280" s="76" t="s">
        <v>450</v>
      </c>
      <c r="C280" s="65"/>
      <c r="D280" s="13" t="s">
        <v>451</v>
      </c>
      <c r="E280" s="35">
        <f>E281</f>
        <v>0</v>
      </c>
      <c r="F280" s="62"/>
      <c r="G280" s="20"/>
      <c r="H280" s="95"/>
      <c r="L280" s="42"/>
    </row>
    <row r="281" spans="1:12" ht="12.75" customHeight="1">
      <c r="A281" s="79"/>
      <c r="B281" s="76"/>
      <c r="C281" s="65" t="s">
        <v>452</v>
      </c>
      <c r="D281" s="8" t="s">
        <v>451</v>
      </c>
      <c r="E281" s="43">
        <v>0</v>
      </c>
      <c r="F281" s="62"/>
      <c r="G281" s="20"/>
      <c r="H281" s="95"/>
      <c r="L281" s="42"/>
    </row>
    <row r="282" spans="1:12" ht="12.75" customHeight="1">
      <c r="A282" s="79"/>
      <c r="B282" s="76" t="s">
        <v>453</v>
      </c>
      <c r="C282" s="65"/>
      <c r="D282" s="13" t="s">
        <v>454</v>
      </c>
      <c r="E282" s="35">
        <f>E283+E284</f>
        <v>0</v>
      </c>
      <c r="F282" s="62"/>
      <c r="G282" s="20"/>
      <c r="H282" s="95"/>
      <c r="L282" s="42"/>
    </row>
    <row r="283" spans="1:12" ht="15" customHeight="1">
      <c r="A283" s="79"/>
      <c r="B283" s="76"/>
      <c r="C283" s="65" t="s">
        <v>455</v>
      </c>
      <c r="D283" s="8" t="s">
        <v>454</v>
      </c>
      <c r="E283" s="45"/>
      <c r="F283" s="62"/>
      <c r="G283" s="20"/>
      <c r="H283" s="95"/>
      <c r="L283" s="42"/>
    </row>
    <row r="284" spans="1:12" ht="15" customHeight="1">
      <c r="A284" s="79"/>
      <c r="B284" s="76"/>
      <c r="C284" s="65" t="s">
        <v>456</v>
      </c>
      <c r="D284" s="82" t="s">
        <v>457</v>
      </c>
      <c r="E284" s="45"/>
      <c r="F284" s="62"/>
      <c r="G284" s="20"/>
      <c r="H284" s="95"/>
      <c r="L284" s="42"/>
    </row>
    <row r="285" spans="1:12" ht="15" customHeight="1">
      <c r="A285" s="79"/>
      <c r="B285" s="76" t="s">
        <v>458</v>
      </c>
      <c r="C285" s="65"/>
      <c r="D285" s="81" t="s">
        <v>459</v>
      </c>
      <c r="E285" s="35">
        <f>E286</f>
        <v>9396623.1999999993</v>
      </c>
      <c r="F285" s="62"/>
      <c r="G285" s="20"/>
      <c r="H285" s="95"/>
      <c r="L285" s="42"/>
    </row>
    <row r="286" spans="1:12" ht="15" customHeight="1">
      <c r="A286" s="79"/>
      <c r="B286" s="76"/>
      <c r="C286" s="65" t="s">
        <v>460</v>
      </c>
      <c r="D286" s="82" t="s">
        <v>459</v>
      </c>
      <c r="E286" s="45">
        <v>9396623.1999999993</v>
      </c>
      <c r="F286" s="62"/>
      <c r="G286" s="20"/>
      <c r="H286" s="95"/>
      <c r="L286" s="42"/>
    </row>
    <row r="287" spans="1:12" ht="12.75" customHeight="1">
      <c r="A287" s="79"/>
      <c r="B287" s="76" t="s">
        <v>461</v>
      </c>
      <c r="C287" s="65"/>
      <c r="D287" s="13" t="s">
        <v>462</v>
      </c>
      <c r="E287" s="35">
        <f>E288</f>
        <v>0</v>
      </c>
      <c r="F287" s="62"/>
      <c r="G287" s="20"/>
      <c r="H287" s="95"/>
      <c r="L287" s="42"/>
    </row>
    <row r="288" spans="1:12" ht="12.75" customHeight="1">
      <c r="A288" s="79"/>
      <c r="B288" s="76"/>
      <c r="C288" s="65" t="s">
        <v>463</v>
      </c>
      <c r="D288" s="8" t="s">
        <v>462</v>
      </c>
      <c r="E288" s="45">
        <v>0</v>
      </c>
      <c r="F288" s="62"/>
      <c r="G288" s="20"/>
      <c r="H288" s="95"/>
      <c r="L288" s="42"/>
    </row>
    <row r="289" spans="1:12" ht="12.75" customHeight="1">
      <c r="A289" s="79"/>
      <c r="B289" s="76" t="s">
        <v>464</v>
      </c>
      <c r="C289" s="65"/>
      <c r="D289" s="13" t="s">
        <v>465</v>
      </c>
      <c r="E289" s="35">
        <f>E290</f>
        <v>0</v>
      </c>
      <c r="F289" s="62"/>
      <c r="G289" s="20"/>
      <c r="H289" s="95"/>
      <c r="L289" s="42"/>
    </row>
    <row r="290" spans="1:12" ht="12.75" customHeight="1">
      <c r="A290" s="79"/>
      <c r="B290" s="76"/>
      <c r="C290" s="65" t="s">
        <v>466</v>
      </c>
      <c r="D290" s="8" t="s">
        <v>465</v>
      </c>
      <c r="E290" s="47">
        <v>0</v>
      </c>
      <c r="F290" s="62"/>
      <c r="G290" s="20"/>
      <c r="H290" s="95"/>
      <c r="L290" s="42"/>
    </row>
    <row r="291" spans="1:12" ht="12.75" customHeight="1">
      <c r="A291" s="79"/>
      <c r="B291" s="76" t="s">
        <v>467</v>
      </c>
      <c r="C291" s="65"/>
      <c r="D291" s="13" t="s">
        <v>468</v>
      </c>
      <c r="E291" s="35">
        <f>E292</f>
        <v>0</v>
      </c>
      <c r="F291" s="62"/>
      <c r="G291" s="20"/>
      <c r="H291" s="95"/>
      <c r="L291" s="42"/>
    </row>
    <row r="292" spans="1:12" ht="12.75" customHeight="1">
      <c r="A292" s="79"/>
      <c r="B292" s="76"/>
      <c r="C292" s="65" t="s">
        <v>469</v>
      </c>
      <c r="D292" s="8" t="s">
        <v>468</v>
      </c>
      <c r="E292" s="45">
        <v>0</v>
      </c>
      <c r="F292" s="62"/>
      <c r="G292" s="20"/>
      <c r="H292" s="95"/>
      <c r="L292" s="42"/>
    </row>
    <row r="293" spans="1:12" ht="12.75" customHeight="1">
      <c r="A293" s="79"/>
      <c r="B293" s="76" t="s">
        <v>470</v>
      </c>
      <c r="C293" s="65"/>
      <c r="D293" s="13" t="s">
        <v>471</v>
      </c>
      <c r="E293" s="35">
        <f>E294+E296</f>
        <v>0</v>
      </c>
      <c r="F293" s="62"/>
      <c r="G293" s="20"/>
      <c r="H293" s="95"/>
      <c r="L293" s="42"/>
    </row>
    <row r="294" spans="1:12" ht="12.75" customHeight="1">
      <c r="A294" s="79"/>
      <c r="B294" s="76"/>
      <c r="C294" s="65" t="s">
        <v>472</v>
      </c>
      <c r="D294" s="8" t="s">
        <v>471</v>
      </c>
      <c r="E294" s="45">
        <v>0</v>
      </c>
      <c r="F294" s="62"/>
      <c r="G294" s="20"/>
      <c r="H294" s="95"/>
      <c r="L294" s="42"/>
    </row>
    <row r="295" spans="1:12" ht="12.75" customHeight="1">
      <c r="A295" s="79"/>
      <c r="B295" s="76" t="s">
        <v>473</v>
      </c>
      <c r="C295" s="65"/>
      <c r="D295" s="13" t="s">
        <v>474</v>
      </c>
      <c r="E295" s="45"/>
      <c r="F295" s="62"/>
      <c r="G295" s="20"/>
      <c r="H295" s="95"/>
      <c r="L295" s="42"/>
    </row>
    <row r="296" spans="1:12" ht="12.75" customHeight="1">
      <c r="A296" s="79"/>
      <c r="B296" s="76"/>
      <c r="C296" s="65" t="s">
        <v>475</v>
      </c>
      <c r="D296" s="8" t="s">
        <v>474</v>
      </c>
      <c r="E296" s="45">
        <v>0</v>
      </c>
      <c r="F296" s="62"/>
      <c r="G296" s="20"/>
      <c r="H296" s="95"/>
      <c r="L296" s="42"/>
    </row>
    <row r="297" spans="1:12" ht="12.75" customHeight="1">
      <c r="A297" s="79"/>
      <c r="B297" s="76" t="s">
        <v>476</v>
      </c>
      <c r="C297" s="65"/>
      <c r="D297" s="13" t="s">
        <v>477</v>
      </c>
      <c r="E297" s="35">
        <f>E298</f>
        <v>0</v>
      </c>
      <c r="F297" s="62"/>
      <c r="G297" s="20"/>
      <c r="H297" s="95"/>
      <c r="L297" s="42"/>
    </row>
    <row r="298" spans="1:12" ht="12.75" customHeight="1">
      <c r="A298" s="79"/>
      <c r="B298" s="76"/>
      <c r="C298" s="65" t="s">
        <v>478</v>
      </c>
      <c r="D298" s="8" t="s">
        <v>477</v>
      </c>
      <c r="E298" s="45">
        <v>0</v>
      </c>
      <c r="F298" s="62"/>
      <c r="G298" s="20"/>
      <c r="H298" s="95"/>
      <c r="L298" s="42"/>
    </row>
    <row r="299" spans="1:12" ht="12.75" customHeight="1">
      <c r="A299" s="79"/>
      <c r="B299" s="76" t="s">
        <v>479</v>
      </c>
      <c r="C299" s="65"/>
      <c r="D299" s="81" t="s">
        <v>480</v>
      </c>
      <c r="E299" s="35">
        <f>E300</f>
        <v>0</v>
      </c>
      <c r="F299" s="62"/>
      <c r="G299" s="20"/>
      <c r="H299" s="95"/>
      <c r="L299" s="42"/>
    </row>
    <row r="300" spans="1:12" ht="12.75" customHeight="1">
      <c r="A300" s="79"/>
      <c r="B300" s="76"/>
      <c r="C300" s="65" t="s">
        <v>481</v>
      </c>
      <c r="D300" s="82" t="s">
        <v>480</v>
      </c>
      <c r="E300" s="45">
        <v>0</v>
      </c>
      <c r="F300" s="62"/>
      <c r="G300" s="20"/>
      <c r="H300" s="95"/>
      <c r="L300" s="42"/>
    </row>
    <row r="301" spans="1:12" ht="12.75" customHeight="1">
      <c r="A301" s="79"/>
      <c r="B301" s="76" t="s">
        <v>482</v>
      </c>
      <c r="C301" s="65"/>
      <c r="D301" s="13" t="s">
        <v>483</v>
      </c>
      <c r="E301" s="35">
        <f>E302</f>
        <v>2553248.6</v>
      </c>
      <c r="F301" s="62"/>
      <c r="G301" s="20"/>
      <c r="H301" s="95"/>
      <c r="L301" s="42"/>
    </row>
    <row r="302" spans="1:12" ht="12.75" customHeight="1">
      <c r="A302" s="79"/>
      <c r="B302" s="76"/>
      <c r="C302" s="65" t="s">
        <v>484</v>
      </c>
      <c r="D302" s="8" t="s">
        <v>483</v>
      </c>
      <c r="E302" s="45">
        <v>2553248.6</v>
      </c>
      <c r="F302" s="62"/>
      <c r="G302" s="20"/>
      <c r="H302" s="95"/>
      <c r="L302" s="42"/>
    </row>
    <row r="303" spans="1:12" ht="12.75" customHeight="1">
      <c r="A303" s="79"/>
      <c r="B303" s="76" t="s">
        <v>485</v>
      </c>
      <c r="C303" s="65"/>
      <c r="D303" s="13" t="s">
        <v>486</v>
      </c>
      <c r="E303" s="35">
        <f>E304</f>
        <v>416445.6</v>
      </c>
      <c r="F303" s="62"/>
      <c r="G303" s="20"/>
      <c r="H303" s="95"/>
      <c r="L303" s="42"/>
    </row>
    <row r="304" spans="1:12" ht="12.75" customHeight="1">
      <c r="A304" s="79"/>
      <c r="B304" s="76"/>
      <c r="C304" s="65" t="s">
        <v>487</v>
      </c>
      <c r="D304" s="8" t="s">
        <v>486</v>
      </c>
      <c r="E304" s="45">
        <v>416445.6</v>
      </c>
      <c r="F304" s="62"/>
      <c r="G304" s="20"/>
      <c r="H304" s="95"/>
      <c r="L304" s="42"/>
    </row>
    <row r="305" spans="1:12" ht="12.75" customHeight="1">
      <c r="A305" s="79"/>
      <c r="B305" s="76" t="s">
        <v>488</v>
      </c>
      <c r="C305" s="65"/>
      <c r="D305" s="81" t="s">
        <v>489</v>
      </c>
      <c r="E305" s="35">
        <f>E306</f>
        <v>0</v>
      </c>
      <c r="F305" s="62"/>
      <c r="G305" s="20"/>
      <c r="H305" s="95"/>
      <c r="L305" s="42"/>
    </row>
    <row r="306" spans="1:12" ht="12.75" customHeight="1">
      <c r="A306" s="79"/>
      <c r="B306" s="76"/>
      <c r="C306" s="65" t="s">
        <v>490</v>
      </c>
      <c r="D306" s="82" t="s">
        <v>489</v>
      </c>
      <c r="E306" s="45">
        <v>0</v>
      </c>
      <c r="F306" s="62"/>
      <c r="G306" s="20"/>
      <c r="H306" s="95"/>
      <c r="L306" s="42"/>
    </row>
    <row r="307" spans="1:12" ht="12.75" customHeight="1">
      <c r="A307" s="79"/>
      <c r="B307" s="76" t="s">
        <v>491</v>
      </c>
      <c r="C307" s="65"/>
      <c r="D307" s="13" t="s">
        <v>492</v>
      </c>
      <c r="E307" s="35">
        <f>E308</f>
        <v>0</v>
      </c>
      <c r="F307" s="62"/>
      <c r="G307" s="20"/>
      <c r="H307" s="95"/>
      <c r="L307" s="42"/>
    </row>
    <row r="308" spans="1:12" ht="12.75" customHeight="1">
      <c r="A308" s="79"/>
      <c r="B308" s="76"/>
      <c r="C308" s="65" t="s">
        <v>493</v>
      </c>
      <c r="D308" s="8" t="s">
        <v>492</v>
      </c>
      <c r="E308" s="45">
        <v>0</v>
      </c>
      <c r="F308" s="62"/>
      <c r="G308" s="20"/>
      <c r="H308" s="95"/>
      <c r="L308" s="42"/>
    </row>
    <row r="309" spans="1:12" ht="12.75" customHeight="1">
      <c r="A309" s="79"/>
      <c r="B309" s="76" t="s">
        <v>494</v>
      </c>
      <c r="C309" s="65"/>
      <c r="D309" s="81" t="s">
        <v>495</v>
      </c>
      <c r="E309" s="35">
        <f>E310+E311</f>
        <v>0</v>
      </c>
      <c r="F309" s="62"/>
      <c r="G309" s="20"/>
      <c r="H309" s="95"/>
      <c r="L309" s="42"/>
    </row>
    <row r="310" spans="1:12" ht="12.75" customHeight="1">
      <c r="A310" s="79"/>
      <c r="B310" s="76"/>
      <c r="C310" s="65" t="s">
        <v>496</v>
      </c>
      <c r="D310" s="82" t="s">
        <v>495</v>
      </c>
      <c r="E310" s="45"/>
      <c r="F310" s="62"/>
      <c r="G310" s="20"/>
      <c r="H310" s="95"/>
      <c r="L310" s="42"/>
    </row>
    <row r="311" spans="1:12" ht="12.75" customHeight="1">
      <c r="A311" s="79"/>
      <c r="B311" s="76"/>
      <c r="C311" s="65" t="s">
        <v>497</v>
      </c>
      <c r="D311" s="82" t="s">
        <v>498</v>
      </c>
      <c r="E311" s="45"/>
      <c r="F311" s="62"/>
      <c r="G311" s="20"/>
      <c r="H311" s="95"/>
      <c r="L311" s="42"/>
    </row>
    <row r="312" spans="1:12" ht="12.75" customHeight="1">
      <c r="A312" s="79"/>
      <c r="B312" s="76" t="s">
        <v>499</v>
      </c>
      <c r="C312" s="65"/>
      <c r="D312" s="81" t="s">
        <v>500</v>
      </c>
      <c r="E312" s="35">
        <f>E313</f>
        <v>765000</v>
      </c>
      <c r="F312" s="62"/>
      <c r="G312" s="20"/>
      <c r="H312" s="95"/>
      <c r="L312" s="42"/>
    </row>
    <row r="313" spans="1:12" ht="12.75" customHeight="1">
      <c r="A313" s="79"/>
      <c r="B313" s="76"/>
      <c r="C313" s="65" t="s">
        <v>501</v>
      </c>
      <c r="D313" s="82" t="s">
        <v>500</v>
      </c>
      <c r="E313" s="45">
        <v>765000</v>
      </c>
      <c r="F313" s="62"/>
      <c r="G313" s="20"/>
      <c r="H313" s="95"/>
      <c r="L313" s="42"/>
    </row>
    <row r="314" spans="1:12" ht="12.75" customHeight="1">
      <c r="A314" s="79"/>
      <c r="B314" s="76" t="s">
        <v>502</v>
      </c>
      <c r="C314" s="65"/>
      <c r="D314" s="81" t="s">
        <v>503</v>
      </c>
      <c r="E314" s="35">
        <f>E315</f>
        <v>0</v>
      </c>
      <c r="F314" s="62"/>
      <c r="G314" s="20"/>
      <c r="H314" s="95"/>
      <c r="L314" s="42"/>
    </row>
    <row r="315" spans="1:12" ht="12.75" customHeight="1">
      <c r="A315" s="79"/>
      <c r="B315" s="76"/>
      <c r="C315" s="65" t="s">
        <v>504</v>
      </c>
      <c r="D315" s="82" t="s">
        <v>505</v>
      </c>
      <c r="E315" s="45"/>
      <c r="F315" s="62"/>
      <c r="G315" s="20"/>
      <c r="H315" s="95"/>
      <c r="L315" s="42"/>
    </row>
    <row r="316" spans="1:12" ht="12.75" customHeight="1">
      <c r="A316" s="79"/>
      <c r="B316" s="76" t="s">
        <v>506</v>
      </c>
      <c r="C316" s="65"/>
      <c r="D316" s="81" t="s">
        <v>507</v>
      </c>
      <c r="E316" s="35">
        <f>E317</f>
        <v>0</v>
      </c>
      <c r="F316" s="62"/>
      <c r="G316" s="20"/>
      <c r="H316" s="95"/>
      <c r="L316" s="42"/>
    </row>
    <row r="317" spans="1:12" ht="12.75" customHeight="1">
      <c r="A317" s="79"/>
      <c r="B317" s="76"/>
      <c r="C317" s="65" t="s">
        <v>508</v>
      </c>
      <c r="D317" s="82" t="s">
        <v>509</v>
      </c>
      <c r="E317" s="80">
        <v>0</v>
      </c>
      <c r="F317" s="62"/>
      <c r="G317" s="20"/>
      <c r="H317" s="95"/>
      <c r="L317" s="42"/>
    </row>
    <row r="318" spans="1:12" ht="12.75" customHeight="1">
      <c r="A318" s="79"/>
      <c r="B318" s="76" t="s">
        <v>510</v>
      </c>
      <c r="C318" s="65"/>
      <c r="D318" s="81" t="s">
        <v>511</v>
      </c>
      <c r="E318" s="59">
        <f>E319</f>
        <v>0</v>
      </c>
      <c r="F318" s="62"/>
      <c r="G318" s="20"/>
      <c r="H318" s="95"/>
      <c r="L318" s="42"/>
    </row>
    <row r="319" spans="1:12" ht="12.75" customHeight="1">
      <c r="A319" s="79"/>
      <c r="B319" s="76"/>
      <c r="C319" s="65" t="s">
        <v>512</v>
      </c>
      <c r="D319" s="82" t="s">
        <v>511</v>
      </c>
      <c r="E319" s="80">
        <v>0</v>
      </c>
      <c r="F319" s="62"/>
      <c r="G319" s="20"/>
      <c r="H319" s="95"/>
      <c r="L319" s="42"/>
    </row>
    <row r="320" spans="1:12" ht="12.75" customHeight="1">
      <c r="A320" s="79"/>
      <c r="B320" s="76" t="s">
        <v>513</v>
      </c>
      <c r="C320" s="65"/>
      <c r="D320" s="81" t="s">
        <v>514</v>
      </c>
      <c r="E320" s="35">
        <f>E321+E322</f>
        <v>0</v>
      </c>
      <c r="F320" s="62"/>
      <c r="G320" s="20"/>
      <c r="H320" s="95"/>
      <c r="L320" s="42"/>
    </row>
    <row r="321" spans="1:12" ht="12.75" customHeight="1">
      <c r="A321" s="79"/>
      <c r="B321" s="76"/>
      <c r="C321" s="65" t="s">
        <v>515</v>
      </c>
      <c r="D321" s="82" t="s">
        <v>516</v>
      </c>
      <c r="E321" s="80">
        <v>0</v>
      </c>
      <c r="F321" s="62"/>
      <c r="G321" s="20"/>
      <c r="H321" s="95"/>
      <c r="L321" s="42"/>
    </row>
    <row r="322" spans="1:12" ht="12.75" customHeight="1">
      <c r="A322" s="79"/>
      <c r="B322" s="76"/>
      <c r="C322" s="65" t="s">
        <v>517</v>
      </c>
      <c r="D322" s="82" t="s">
        <v>518</v>
      </c>
      <c r="E322" s="80"/>
      <c r="F322" s="62"/>
      <c r="G322" s="20"/>
      <c r="H322" s="95"/>
      <c r="L322" s="42"/>
    </row>
    <row r="323" spans="1:12" ht="12.75" customHeight="1">
      <c r="A323" s="79"/>
      <c r="B323" s="76" t="s">
        <v>519</v>
      </c>
      <c r="C323" s="79"/>
      <c r="D323" s="81" t="s">
        <v>520</v>
      </c>
      <c r="E323" s="35">
        <f>E324</f>
        <v>0</v>
      </c>
      <c r="F323" s="62"/>
      <c r="G323" s="20"/>
      <c r="H323" s="95"/>
      <c r="L323" s="42"/>
    </row>
    <row r="324" spans="1:12" ht="12.75" customHeight="1">
      <c r="A324" s="79"/>
      <c r="B324" s="76"/>
      <c r="C324" s="65" t="s">
        <v>521</v>
      </c>
      <c r="D324" s="82" t="s">
        <v>522</v>
      </c>
      <c r="E324" s="45"/>
      <c r="F324" s="62"/>
      <c r="G324" s="20"/>
      <c r="H324" s="95"/>
      <c r="L324" s="42"/>
    </row>
    <row r="325" spans="1:12" ht="12.75" customHeight="1">
      <c r="A325" s="79"/>
      <c r="B325" s="76"/>
      <c r="C325" s="65"/>
      <c r="D325" s="8"/>
      <c r="E325" s="45"/>
      <c r="F325" s="62"/>
      <c r="G325" s="20"/>
      <c r="H325" s="95"/>
      <c r="L325" s="42"/>
    </row>
    <row r="326" spans="1:12" ht="12.75" customHeight="1">
      <c r="A326" s="19">
        <v>2.7</v>
      </c>
      <c r="B326" s="19"/>
      <c r="C326" s="19"/>
      <c r="D326" s="96" t="s">
        <v>523</v>
      </c>
      <c r="E326" s="53"/>
      <c r="F326" s="54">
        <f>E329+E331</f>
        <v>0</v>
      </c>
      <c r="G326" s="20"/>
      <c r="H326" s="95"/>
      <c r="L326" s="42"/>
    </row>
    <row r="327" spans="1:12" ht="12.75" customHeight="1">
      <c r="A327" s="97"/>
      <c r="B327" s="97" t="s">
        <v>524</v>
      </c>
      <c r="C327" s="98"/>
      <c r="D327" s="81" t="s">
        <v>525</v>
      </c>
      <c r="E327" s="35">
        <f>E328</f>
        <v>0</v>
      </c>
      <c r="F327" s="59"/>
      <c r="G327" s="20"/>
      <c r="H327" s="95"/>
      <c r="L327" s="42"/>
    </row>
    <row r="328" spans="1:12" ht="12.75" customHeight="1">
      <c r="A328" s="97"/>
      <c r="B328" s="97"/>
      <c r="C328" s="99" t="s">
        <v>526</v>
      </c>
      <c r="D328" s="82" t="s">
        <v>525</v>
      </c>
      <c r="E328" s="35">
        <v>0</v>
      </c>
      <c r="F328" s="59"/>
      <c r="G328" s="20"/>
      <c r="H328" s="95"/>
      <c r="L328" s="42"/>
    </row>
    <row r="329" spans="1:12" ht="12.75" customHeight="1">
      <c r="A329" s="79"/>
      <c r="B329" s="76" t="s">
        <v>527</v>
      </c>
      <c r="C329" s="79"/>
      <c r="D329" s="13" t="s">
        <v>528</v>
      </c>
      <c r="E329" s="35">
        <f>E330</f>
        <v>0</v>
      </c>
      <c r="F329" s="62"/>
      <c r="G329" s="20"/>
      <c r="H329" s="95"/>
      <c r="L329" s="42"/>
    </row>
    <row r="330" spans="1:12" ht="12.75" customHeight="1">
      <c r="A330" s="79"/>
      <c r="B330" s="76"/>
      <c r="C330" s="65" t="s">
        <v>529</v>
      </c>
      <c r="D330" s="8" t="s">
        <v>528</v>
      </c>
      <c r="E330" s="45"/>
      <c r="F330" s="62"/>
      <c r="G330" s="20"/>
      <c r="H330" s="95"/>
      <c r="L330" s="42"/>
    </row>
    <row r="331" spans="1:12" ht="12.75" customHeight="1">
      <c r="A331" s="79"/>
      <c r="B331" s="76" t="s">
        <v>530</v>
      </c>
      <c r="C331" s="79"/>
      <c r="D331" s="13" t="s">
        <v>531</v>
      </c>
      <c r="E331" s="35">
        <f>E332</f>
        <v>0</v>
      </c>
      <c r="F331" s="100">
        <f>F332</f>
        <v>0</v>
      </c>
      <c r="G331" s="20"/>
      <c r="H331" s="95"/>
      <c r="L331" s="42"/>
    </row>
    <row r="332" spans="1:12" ht="12.75" customHeight="1">
      <c r="A332" s="79"/>
      <c r="B332" s="76"/>
      <c r="C332" s="79" t="s">
        <v>532</v>
      </c>
      <c r="D332" s="8" t="s">
        <v>531</v>
      </c>
      <c r="E332" s="43"/>
      <c r="F332" s="62"/>
      <c r="G332" s="20"/>
      <c r="H332" s="95"/>
      <c r="K332" s="41"/>
      <c r="L332" s="42"/>
    </row>
    <row r="333" spans="1:12" ht="12.75" customHeight="1">
      <c r="A333" s="79"/>
      <c r="B333" s="76" t="s">
        <v>533</v>
      </c>
      <c r="C333" s="79"/>
      <c r="D333" s="13" t="s">
        <v>534</v>
      </c>
      <c r="E333" s="35">
        <f>E334</f>
        <v>0</v>
      </c>
      <c r="F333" s="62"/>
      <c r="G333" s="20"/>
      <c r="H333" s="95"/>
      <c r="L333" s="42"/>
    </row>
    <row r="334" spans="1:12" ht="18" customHeight="1">
      <c r="A334" s="79"/>
      <c r="B334" s="76"/>
      <c r="C334" s="65" t="s">
        <v>535</v>
      </c>
      <c r="D334" s="8" t="s">
        <v>534</v>
      </c>
      <c r="E334" s="45">
        <v>0</v>
      </c>
      <c r="F334" s="62"/>
      <c r="G334" s="20"/>
      <c r="H334" s="95"/>
      <c r="L334" s="42"/>
    </row>
    <row r="335" spans="1:12" ht="18" customHeight="1">
      <c r="A335" s="79"/>
      <c r="B335" s="76"/>
      <c r="C335" s="65"/>
      <c r="D335" s="8"/>
      <c r="E335" s="45"/>
      <c r="F335" s="62"/>
      <c r="G335" s="20"/>
      <c r="H335" s="95"/>
      <c r="L335" s="42"/>
    </row>
    <row r="336" spans="1:12" ht="21" customHeight="1">
      <c r="A336" s="19">
        <v>4.2</v>
      </c>
      <c r="B336" s="19"/>
      <c r="C336" s="19"/>
      <c r="D336" s="96" t="s">
        <v>536</v>
      </c>
      <c r="E336" s="101"/>
      <c r="F336" s="54"/>
      <c r="G336" s="20"/>
      <c r="H336" s="95"/>
      <c r="I336" s="102"/>
    </row>
    <row r="337" spans="1:11" ht="21" customHeight="1">
      <c r="B337" s="76" t="s">
        <v>537</v>
      </c>
      <c r="C337" s="79"/>
      <c r="D337" s="13" t="s">
        <v>538</v>
      </c>
      <c r="E337" s="35">
        <f>+E338</f>
        <v>0</v>
      </c>
      <c r="F337" s="100">
        <f>F338</f>
        <v>4959783.71</v>
      </c>
      <c r="G337" s="20"/>
      <c r="H337" s="95"/>
      <c r="I337" s="102"/>
    </row>
    <row r="338" spans="1:11" s="25" customFormat="1" ht="21" customHeight="1">
      <c r="A338" s="1"/>
      <c r="B338" s="1"/>
      <c r="C338" s="65" t="s">
        <v>539</v>
      </c>
      <c r="D338" s="8" t="s">
        <v>540</v>
      </c>
      <c r="E338" s="43">
        <v>0</v>
      </c>
      <c r="F338" s="62">
        <v>4959783.71</v>
      </c>
      <c r="G338" s="20"/>
      <c r="H338" s="95"/>
      <c r="I338" s="102"/>
      <c r="J338" s="1"/>
      <c r="K338" s="1"/>
    </row>
    <row r="339" spans="1:11" s="25" customFormat="1" ht="21" customHeight="1">
      <c r="A339" s="103"/>
      <c r="B339" s="103"/>
      <c r="C339" s="103"/>
      <c r="D339" s="52" t="s">
        <v>541</v>
      </c>
      <c r="E339" s="104"/>
      <c r="F339" s="105">
        <f>F18+F50+F140+F238+F257+F263+F326+F336+F337</f>
        <v>570324758.71999991</v>
      </c>
      <c r="G339" s="31"/>
      <c r="H339" s="2"/>
      <c r="I339" s="1"/>
      <c r="J339" s="1"/>
      <c r="K339" s="106"/>
    </row>
    <row r="340" spans="1:11" s="25" customFormat="1" ht="56.25" customHeight="1" thickBot="1">
      <c r="A340" s="103"/>
      <c r="B340" s="103"/>
      <c r="C340" s="103"/>
      <c r="D340" s="52" t="s">
        <v>542</v>
      </c>
      <c r="E340" s="107"/>
      <c r="F340" s="108">
        <f>+F339-F14</f>
        <v>0</v>
      </c>
      <c r="G340" s="20"/>
      <c r="H340" s="2"/>
      <c r="I340" s="1"/>
      <c r="J340" s="1"/>
      <c r="K340" s="1"/>
    </row>
    <row r="341" spans="1:11" s="25" customFormat="1" ht="13.5" thickTop="1">
      <c r="A341" s="1"/>
      <c r="B341" s="1"/>
      <c r="C341" s="1"/>
      <c r="D341" s="109"/>
      <c r="E341" s="2"/>
      <c r="F341" s="2"/>
      <c r="G341" s="2"/>
      <c r="H341" s="2"/>
      <c r="I341" s="1"/>
      <c r="J341" s="1"/>
      <c r="K341" s="1"/>
    </row>
    <row r="342" spans="1:11" s="25" customFormat="1" ht="13.5" thickBot="1">
      <c r="A342" s="1"/>
      <c r="B342" s="1"/>
      <c r="C342" s="1"/>
      <c r="D342" s="110" t="s">
        <v>543</v>
      </c>
      <c r="E342" s="2"/>
      <c r="F342" s="2"/>
      <c r="G342" s="2"/>
      <c r="H342" s="2"/>
      <c r="I342" s="1"/>
      <c r="J342" s="1"/>
      <c r="K342" s="1"/>
    </row>
    <row r="343" spans="1:11" s="25" customFormat="1">
      <c r="A343" s="1"/>
      <c r="B343" s="1"/>
      <c r="C343" s="1"/>
      <c r="D343" s="111"/>
      <c r="E343" s="2"/>
      <c r="F343" s="2"/>
      <c r="G343" s="112" t="s">
        <v>544</v>
      </c>
      <c r="H343" s="113"/>
      <c r="I343" s="114"/>
      <c r="J343" s="1"/>
      <c r="K343" s="1"/>
    </row>
    <row r="344" spans="1:11" s="25" customFormat="1">
      <c r="A344" s="1"/>
      <c r="B344" s="1"/>
      <c r="C344" s="1"/>
      <c r="D344" s="1"/>
      <c r="E344" s="2"/>
      <c r="F344" s="95"/>
      <c r="G344" s="115" t="s">
        <v>545</v>
      </c>
      <c r="H344" s="9">
        <f>+F238</f>
        <v>177279528.13</v>
      </c>
      <c r="I344" s="116"/>
      <c r="J344" s="1"/>
      <c r="K344" s="1"/>
    </row>
    <row r="345" spans="1:11" s="25" customFormat="1">
      <c r="A345" s="1"/>
      <c r="B345" s="1"/>
      <c r="C345" s="1"/>
      <c r="D345" s="1"/>
      <c r="E345" s="2"/>
      <c r="F345" s="2"/>
      <c r="G345" s="115" t="s">
        <v>546</v>
      </c>
      <c r="H345" s="117">
        <f>+F257</f>
        <v>247696790</v>
      </c>
      <c r="I345" s="116"/>
      <c r="J345" s="118"/>
      <c r="K345" s="1"/>
    </row>
    <row r="346" spans="1:11" s="25" customFormat="1" ht="13.5" thickBot="1">
      <c r="A346" s="1"/>
      <c r="B346" s="1"/>
      <c r="C346" s="1"/>
      <c r="D346" s="41"/>
      <c r="E346" s="2"/>
      <c r="F346" s="2"/>
      <c r="G346" s="119" t="s">
        <v>547</v>
      </c>
      <c r="H346" s="120">
        <f>SUM(H344:H345)</f>
        <v>424976318.13</v>
      </c>
      <c r="I346" s="116"/>
      <c r="J346" s="1"/>
      <c r="K346" s="1"/>
    </row>
    <row r="347" spans="1:11" s="25" customFormat="1" ht="13.5" thickTop="1">
      <c r="A347" s="1"/>
      <c r="B347" s="1"/>
      <c r="C347" s="1"/>
      <c r="D347" s="1"/>
      <c r="E347" s="2"/>
      <c r="F347" s="2"/>
      <c r="G347" s="121" t="s">
        <v>548</v>
      </c>
      <c r="H347" s="14">
        <f>F336</f>
        <v>0</v>
      </c>
      <c r="I347" s="116"/>
      <c r="J347" s="1"/>
      <c r="K347" s="1"/>
    </row>
    <row r="348" spans="1:11" s="25" customFormat="1" ht="13.5" thickBot="1">
      <c r="A348" s="1"/>
      <c r="B348" s="1"/>
      <c r="C348" s="1"/>
      <c r="D348" s="1"/>
      <c r="E348" s="2" t="s">
        <v>549</v>
      </c>
      <c r="F348" s="2"/>
      <c r="G348" s="115" t="s">
        <v>550</v>
      </c>
      <c r="H348" s="120">
        <f>H347-H346</f>
        <v>-424976318.13</v>
      </c>
      <c r="I348" s="116"/>
      <c r="J348" s="1"/>
      <c r="K348" s="1"/>
    </row>
    <row r="349" spans="1:11" s="25" customFormat="1" ht="13.5" thickTop="1">
      <c r="A349" s="1"/>
      <c r="B349" s="1"/>
      <c r="C349" s="1"/>
      <c r="D349" s="1"/>
      <c r="E349" s="2"/>
      <c r="F349" s="2"/>
      <c r="G349" s="122"/>
      <c r="H349" s="9"/>
      <c r="I349" s="116"/>
      <c r="J349" s="1"/>
      <c r="K349" s="1"/>
    </row>
    <row r="350" spans="1:11" s="25" customFormat="1">
      <c r="A350" s="1"/>
      <c r="B350" s="1"/>
      <c r="C350" s="1"/>
      <c r="D350" s="1"/>
      <c r="E350" s="2"/>
      <c r="F350" s="2"/>
      <c r="G350" s="122"/>
      <c r="H350" s="9"/>
      <c r="I350" s="116"/>
      <c r="J350" s="1"/>
      <c r="K350" s="1"/>
    </row>
    <row r="351" spans="1:11" s="25" customFormat="1">
      <c r="A351" s="1"/>
      <c r="B351" s="1"/>
      <c r="C351" s="1"/>
      <c r="D351" s="1"/>
      <c r="E351" s="2"/>
      <c r="F351" s="2"/>
      <c r="G351" s="122"/>
      <c r="H351" s="9"/>
      <c r="I351" s="116"/>
      <c r="J351" s="1"/>
      <c r="K351" s="1"/>
    </row>
    <row r="352" spans="1:11" s="25" customFormat="1">
      <c r="A352" s="1"/>
      <c r="B352" s="1"/>
      <c r="C352" s="1"/>
      <c r="D352" s="1"/>
      <c r="E352" s="2"/>
      <c r="F352" s="2"/>
      <c r="G352" s="123" t="s">
        <v>551</v>
      </c>
      <c r="H352" s="124"/>
      <c r="I352" s="125"/>
      <c r="J352" s="1"/>
      <c r="K352" s="1"/>
    </row>
    <row r="353" spans="1:11" s="25" customFormat="1">
      <c r="A353" s="1"/>
      <c r="B353" s="1"/>
      <c r="C353" s="1"/>
      <c r="D353" s="1"/>
      <c r="E353" s="2"/>
      <c r="F353" s="2"/>
      <c r="G353" s="123" t="s">
        <v>0</v>
      </c>
      <c r="H353" s="124"/>
      <c r="I353" s="125"/>
      <c r="J353" s="1"/>
      <c r="K353" s="1"/>
    </row>
    <row r="354" spans="1:11" s="25" customFormat="1">
      <c r="A354" s="1"/>
      <c r="B354" s="1"/>
      <c r="C354" s="1"/>
      <c r="D354" s="1"/>
      <c r="E354" s="2"/>
      <c r="F354" s="2"/>
      <c r="G354" s="126" t="s">
        <v>552</v>
      </c>
      <c r="H354" s="127"/>
      <c r="I354" s="128"/>
      <c r="J354" s="1"/>
      <c r="K354" s="1"/>
    </row>
    <row r="355" spans="1:11" s="25" customFormat="1">
      <c r="A355" s="1"/>
      <c r="B355" s="1"/>
      <c r="C355" s="1"/>
      <c r="D355" s="1"/>
      <c r="E355" s="2"/>
      <c r="F355" s="2"/>
      <c r="G355" s="122"/>
      <c r="H355" s="9"/>
      <c r="I355" s="116"/>
      <c r="J355" s="1"/>
      <c r="K355" s="1"/>
    </row>
    <row r="356" spans="1:11" s="25" customFormat="1">
      <c r="A356" s="1"/>
      <c r="B356" s="1"/>
      <c r="C356" s="1"/>
      <c r="D356" s="1"/>
      <c r="E356" s="2"/>
      <c r="F356" s="2"/>
      <c r="G356" s="122"/>
      <c r="H356" s="9"/>
      <c r="I356" s="116"/>
      <c r="J356" s="1"/>
      <c r="K356" s="1"/>
    </row>
    <row r="357" spans="1:11" s="25" customFormat="1">
      <c r="A357" s="1"/>
      <c r="B357" s="1"/>
      <c r="C357" s="1"/>
      <c r="D357" s="1"/>
      <c r="E357" s="2"/>
      <c r="F357" s="2"/>
      <c r="G357" s="129" t="str">
        <f>+A14</f>
        <v>TOTAL INGRESOS POR PARTIDAS PRESUPUESTARIAS, MARZO 2018</v>
      </c>
      <c r="H357" s="14">
        <f>F14</f>
        <v>570324758.71999991</v>
      </c>
      <c r="I357" s="116"/>
      <c r="J357" s="1"/>
      <c r="K357" s="1"/>
    </row>
    <row r="358" spans="1:11" s="25" customFormat="1">
      <c r="A358" s="1"/>
      <c r="B358" s="1"/>
      <c r="C358" s="1"/>
      <c r="D358" s="1"/>
      <c r="E358" s="2"/>
      <c r="F358" s="2"/>
      <c r="G358" s="122" t="s">
        <v>553</v>
      </c>
      <c r="H358" s="9">
        <f>+F18</f>
        <v>100737360.98</v>
      </c>
      <c r="I358" s="130">
        <f>+H358/$H$357</f>
        <v>0.17663157602711907</v>
      </c>
      <c r="J358" s="1"/>
      <c r="K358" s="1"/>
    </row>
    <row r="359" spans="1:11" s="25" customFormat="1">
      <c r="A359" s="1"/>
      <c r="B359" s="1"/>
      <c r="C359" s="1"/>
      <c r="D359" s="1"/>
      <c r="E359" s="2"/>
      <c r="F359" s="2"/>
      <c r="G359" s="122" t="s">
        <v>554</v>
      </c>
      <c r="H359" s="9">
        <f>F50</f>
        <v>8379723.4900000002</v>
      </c>
      <c r="I359" s="130">
        <f t="shared" ref="I359:I364" si="0">+H359/$H$357</f>
        <v>1.4692897970635031E-2</v>
      </c>
      <c r="J359" s="1"/>
      <c r="K359" s="1"/>
    </row>
    <row r="360" spans="1:11" s="25" customFormat="1">
      <c r="A360" s="1"/>
      <c r="B360" s="1"/>
      <c r="C360" s="1"/>
      <c r="D360" s="1"/>
      <c r="E360" s="2"/>
      <c r="F360" s="2"/>
      <c r="G360" s="122" t="s">
        <v>555</v>
      </c>
      <c r="H360" s="9">
        <f>F140</f>
        <v>18039895.73</v>
      </c>
      <c r="I360" s="130">
        <f t="shared" si="0"/>
        <v>3.1630918093907723E-2</v>
      </c>
      <c r="J360" s="1"/>
      <c r="K360" s="1"/>
    </row>
    <row r="361" spans="1:11" s="25" customFormat="1">
      <c r="A361" s="1"/>
      <c r="B361" s="1"/>
      <c r="C361" s="1"/>
      <c r="D361" s="1"/>
      <c r="E361" s="2"/>
      <c r="F361" s="2"/>
      <c r="G361" s="122" t="s">
        <v>556</v>
      </c>
      <c r="H361" s="131">
        <f>+H346</f>
        <v>424976318.13</v>
      </c>
      <c r="I361" s="130">
        <f t="shared" si="0"/>
        <v>0.74514793831463577</v>
      </c>
      <c r="J361" s="1"/>
      <c r="K361" s="1"/>
    </row>
    <row r="362" spans="1:11" s="25" customFormat="1">
      <c r="A362" s="1"/>
      <c r="B362" s="1"/>
      <c r="C362" s="1"/>
      <c r="D362" s="1"/>
      <c r="E362" s="2"/>
      <c r="F362" s="2"/>
      <c r="G362" s="122" t="s">
        <v>557</v>
      </c>
      <c r="H362" s="9">
        <f>F263</f>
        <v>13231676.679999998</v>
      </c>
      <c r="I362" s="130">
        <f t="shared" si="0"/>
        <v>2.3200249467858137E-2</v>
      </c>
      <c r="J362" s="1"/>
      <c r="K362" s="1"/>
    </row>
    <row r="363" spans="1:11" s="25" customFormat="1">
      <c r="A363" s="1"/>
      <c r="B363" s="1"/>
      <c r="C363" s="1"/>
      <c r="D363" s="1"/>
      <c r="E363" s="2"/>
      <c r="F363" s="2"/>
      <c r="G363" s="122" t="s">
        <v>558</v>
      </c>
      <c r="H363" s="9">
        <f>+F326</f>
        <v>0</v>
      </c>
      <c r="I363" s="130">
        <f t="shared" si="0"/>
        <v>0</v>
      </c>
      <c r="J363" s="1"/>
      <c r="K363" s="1"/>
    </row>
    <row r="364" spans="1:11" s="25" customFormat="1">
      <c r="A364" s="1"/>
      <c r="B364" s="1"/>
      <c r="C364" s="1"/>
      <c r="D364" s="1"/>
      <c r="E364" s="2"/>
      <c r="F364" s="2"/>
      <c r="G364" s="122" t="s">
        <v>536</v>
      </c>
      <c r="H364" s="9">
        <v>0</v>
      </c>
      <c r="I364" s="130">
        <f t="shared" si="0"/>
        <v>0</v>
      </c>
      <c r="J364" s="1"/>
      <c r="K364" s="1"/>
    </row>
    <row r="365" spans="1:11" s="25" customFormat="1">
      <c r="A365" s="1"/>
      <c r="B365" s="1"/>
      <c r="C365" s="1"/>
      <c r="D365" s="1"/>
      <c r="E365" s="2"/>
      <c r="F365" s="2"/>
      <c r="G365" s="121" t="s">
        <v>559</v>
      </c>
      <c r="H365" s="14">
        <f>SUM(H357)</f>
        <v>570324758.71999991</v>
      </c>
      <c r="I365" s="132">
        <f>SUM(I358:I364)</f>
        <v>0.99130357987415574</v>
      </c>
      <c r="J365" s="1"/>
      <c r="K365" s="1"/>
    </row>
    <row r="366" spans="1:11" s="25" customFormat="1" ht="13.5" thickBot="1">
      <c r="A366" s="1"/>
      <c r="B366" s="1"/>
      <c r="C366" s="1"/>
      <c r="D366" s="1"/>
      <c r="E366" s="2"/>
      <c r="F366" s="2"/>
      <c r="G366" s="133" t="s">
        <v>560</v>
      </c>
      <c r="H366" s="134">
        <v>0</v>
      </c>
      <c r="I366" s="135"/>
      <c r="J366" s="1"/>
      <c r="K366" s="1"/>
    </row>
    <row r="367" spans="1:11" s="25" customFormat="1">
      <c r="A367" s="1"/>
      <c r="B367" s="1"/>
      <c r="C367" s="1"/>
      <c r="D367" s="1"/>
      <c r="E367" s="2"/>
      <c r="F367" s="2"/>
      <c r="G367" s="2"/>
      <c r="H367" s="136"/>
      <c r="I367" s="1"/>
      <c r="J367" s="1"/>
      <c r="K367" s="1"/>
    </row>
  </sheetData>
  <mergeCells count="5">
    <mergeCell ref="A6:F6"/>
    <mergeCell ref="A8:F8"/>
    <mergeCell ref="A9:F9"/>
    <mergeCell ref="A10:F10"/>
    <mergeCell ref="A14:D14"/>
  </mergeCells>
  <printOptions horizontalCentered="1" verticalCentered="1"/>
  <pageMargins left="0" right="0" top="7.874015748031496E-2" bottom="0.15748031496062992" header="0" footer="0"/>
  <pageSetup scale="8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EJECUCION MARZO 2018</vt:lpstr>
      <vt:lpstr>'EJECUCION MARZO 2018'!Área_de_impresión</vt:lpstr>
      <vt:lpstr>'EJECUCION MARZO 2018'!Títulos_a_imprimir</vt:lpstr>
    </vt:vector>
  </TitlesOfParts>
  <Company>www.intercambiosvirtuales.org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Deyanira Manzueta</dc:creator>
  <cp:lastModifiedBy>Deyanira Manzueta</cp:lastModifiedBy>
  <dcterms:created xsi:type="dcterms:W3CDTF">2018-04-03T16:51:36Z</dcterms:created>
  <dcterms:modified xsi:type="dcterms:W3CDTF">2018-05-04T14:10:51Z</dcterms:modified>
</cp:coreProperties>
</file>