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 MES DE ENERO 2023\"/>
    </mc:Choice>
  </mc:AlternateContent>
  <workbookProtection workbookAlgorithmName="SHA-512" workbookHashValue="Su7RbnJQCY5In73em2w3mY/iWxe1VmN/sj2+149RFzsckRxkiEK5tOoT34KfVWzVqQiGb/BOQct7bjBSiItFrg==" workbookSaltValue="XFpvxQC7HL/DOhjbQwUX5Q==" workbookSpinCount="100000" lockStructure="1"/>
  <bookViews>
    <workbookView xWindow="0" yWindow="0" windowWidth="20490" windowHeight="7755"/>
  </bookViews>
  <sheets>
    <sheet name="TEMPORALES" sheetId="1" r:id="rId1"/>
  </sheets>
  <externalReferences>
    <externalReference r:id="rId2"/>
  </externalReferences>
  <definedNames>
    <definedName name="_xlnm._FilterDatabase" localSheetId="0" hidden="1">TEMPORALES!$A$11:$V$711</definedName>
    <definedName name="_xlnm.Print_Area" localSheetId="0">TEMPORALES!$A$1:$P$817</definedName>
    <definedName name="_xlnm.Print_Titles" localSheetId="0">TEMPORALES!$1:$11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710" i="1" l="1"/>
  <c r="Q710" i="1"/>
  <c r="R709" i="1"/>
  <c r="Q709" i="1"/>
  <c r="R708" i="1"/>
  <c r="Q708" i="1"/>
  <c r="R707" i="1"/>
  <c r="Q707" i="1"/>
  <c r="R706" i="1"/>
  <c r="Q706" i="1"/>
  <c r="R705" i="1"/>
  <c r="Q705" i="1"/>
  <c r="R704" i="1"/>
  <c r="Q704" i="1"/>
  <c r="R703" i="1"/>
  <c r="Q703" i="1"/>
  <c r="R702" i="1"/>
  <c r="Q702" i="1"/>
  <c r="R701" i="1"/>
  <c r="Q701" i="1"/>
  <c r="R700" i="1"/>
  <c r="Q700" i="1"/>
  <c r="R699" i="1"/>
  <c r="Q699" i="1"/>
  <c r="R698" i="1"/>
  <c r="Q698" i="1"/>
  <c r="R697" i="1"/>
  <c r="Q697" i="1"/>
  <c r="R696" i="1"/>
  <c r="Q696" i="1"/>
  <c r="R695" i="1"/>
  <c r="Q695" i="1"/>
  <c r="R694" i="1"/>
  <c r="Q694" i="1"/>
  <c r="R693" i="1"/>
  <c r="Q693" i="1"/>
  <c r="R692" i="1"/>
  <c r="Q692" i="1"/>
  <c r="R691" i="1"/>
  <c r="Q691" i="1"/>
  <c r="R690" i="1"/>
  <c r="Q690" i="1"/>
  <c r="R689" i="1"/>
  <c r="Q689" i="1"/>
  <c r="R688" i="1"/>
  <c r="Q688" i="1"/>
  <c r="R687" i="1"/>
  <c r="Q687" i="1"/>
  <c r="R685" i="1"/>
  <c r="Q685" i="1"/>
  <c r="R684" i="1"/>
  <c r="Q684" i="1"/>
  <c r="R683" i="1"/>
  <c r="Q683" i="1"/>
  <c r="R682" i="1"/>
  <c r="Q682" i="1"/>
  <c r="R681" i="1"/>
  <c r="Q681" i="1"/>
  <c r="R680" i="1"/>
  <c r="Q680" i="1"/>
  <c r="R679" i="1"/>
  <c r="Q679" i="1"/>
  <c r="R678" i="1"/>
  <c r="Q678" i="1"/>
  <c r="R677" i="1"/>
  <c r="Q677" i="1"/>
  <c r="R676" i="1"/>
  <c r="Q676" i="1"/>
  <c r="R675" i="1"/>
  <c r="Q675" i="1"/>
  <c r="R674" i="1"/>
  <c r="Q674" i="1"/>
  <c r="R673" i="1"/>
  <c r="Q673" i="1"/>
  <c r="C672" i="1"/>
  <c r="R671" i="1"/>
  <c r="Q671" i="1"/>
  <c r="R670" i="1"/>
  <c r="Q670" i="1"/>
  <c r="R669" i="1"/>
  <c r="Q669" i="1"/>
  <c r="R668" i="1"/>
  <c r="Q668" i="1"/>
  <c r="R667" i="1"/>
  <c r="Q667" i="1"/>
  <c r="R666" i="1"/>
  <c r="Q666" i="1"/>
  <c r="R665" i="1"/>
  <c r="Q665" i="1"/>
  <c r="R664" i="1"/>
  <c r="Q664" i="1"/>
  <c r="R663" i="1"/>
  <c r="Q663" i="1"/>
  <c r="C662" i="1"/>
  <c r="R661" i="1"/>
  <c r="Q661" i="1"/>
  <c r="R660" i="1"/>
  <c r="Q660" i="1"/>
  <c r="R659" i="1"/>
  <c r="Q659" i="1"/>
  <c r="R658" i="1"/>
  <c r="Q658" i="1"/>
  <c r="R657" i="1"/>
  <c r="Q657" i="1"/>
  <c r="R656" i="1"/>
  <c r="Q656" i="1"/>
  <c r="C655" i="1"/>
  <c r="R654" i="1"/>
  <c r="Q654" i="1"/>
  <c r="R653" i="1"/>
  <c r="Q653" i="1"/>
  <c r="R652" i="1"/>
  <c r="Q652" i="1"/>
  <c r="R651" i="1"/>
  <c r="Q651" i="1"/>
  <c r="R650" i="1"/>
  <c r="Q650" i="1"/>
  <c r="R649" i="1"/>
  <c r="Q649" i="1"/>
  <c r="R648" i="1"/>
  <c r="Q648" i="1"/>
  <c r="R647" i="1"/>
  <c r="Q647" i="1"/>
  <c r="R646" i="1"/>
  <c r="Q646" i="1"/>
  <c r="R645" i="1"/>
  <c r="Q645" i="1"/>
  <c r="R644" i="1"/>
  <c r="Q644" i="1"/>
  <c r="R643" i="1"/>
  <c r="Q643" i="1"/>
  <c r="C642" i="1"/>
  <c r="R641" i="1"/>
  <c r="Q641" i="1"/>
  <c r="R640" i="1"/>
  <c r="Q640" i="1"/>
  <c r="C639" i="1"/>
  <c r="R638" i="1"/>
  <c r="Q638" i="1"/>
  <c r="R637" i="1"/>
  <c r="Q637" i="1"/>
  <c r="C636" i="1"/>
  <c r="R635" i="1"/>
  <c r="Q635" i="1"/>
  <c r="R634" i="1"/>
  <c r="Q634" i="1"/>
  <c r="R633" i="1"/>
  <c r="Q633" i="1"/>
  <c r="C632" i="1"/>
  <c r="R631" i="1"/>
  <c r="Q631" i="1"/>
  <c r="R630" i="1"/>
  <c r="Q630" i="1"/>
  <c r="R629" i="1"/>
  <c r="Q629" i="1"/>
  <c r="R628" i="1"/>
  <c r="Q628" i="1"/>
  <c r="R627" i="1"/>
  <c r="Q627" i="1"/>
  <c r="R626" i="1"/>
  <c r="Q626" i="1"/>
  <c r="R625" i="1"/>
  <c r="Q625" i="1"/>
  <c r="R624" i="1"/>
  <c r="Q624" i="1"/>
  <c r="R623" i="1"/>
  <c r="Q623" i="1"/>
  <c r="R622" i="1"/>
  <c r="Q622" i="1"/>
  <c r="R621" i="1"/>
  <c r="Q621" i="1"/>
  <c r="R620" i="1"/>
  <c r="Q620" i="1"/>
  <c r="R619" i="1"/>
  <c r="Q619" i="1"/>
  <c r="R618" i="1"/>
  <c r="Q618" i="1"/>
  <c r="R617" i="1"/>
  <c r="Q617" i="1"/>
  <c r="R616" i="1"/>
  <c r="Q616" i="1"/>
  <c r="R615" i="1"/>
  <c r="Q615" i="1"/>
  <c r="R614" i="1"/>
  <c r="Q614" i="1"/>
  <c r="R613" i="1"/>
  <c r="Q613" i="1"/>
  <c r="R612" i="1"/>
  <c r="Q612" i="1"/>
  <c r="R611" i="1"/>
  <c r="Q611" i="1"/>
  <c r="R610" i="1"/>
  <c r="Q610" i="1"/>
  <c r="R609" i="1"/>
  <c r="Q609" i="1"/>
  <c r="R608" i="1"/>
  <c r="Q608" i="1"/>
  <c r="R607" i="1"/>
  <c r="Q607" i="1"/>
  <c r="R606" i="1"/>
  <c r="Q606" i="1"/>
  <c r="R605" i="1"/>
  <c r="Q605" i="1"/>
  <c r="R604" i="1"/>
  <c r="Q604" i="1"/>
  <c r="R603" i="1"/>
  <c r="Q603" i="1"/>
  <c r="R602" i="1"/>
  <c r="Q602" i="1"/>
  <c r="R601" i="1"/>
  <c r="Q601" i="1"/>
  <c r="C600" i="1"/>
  <c r="R599" i="1"/>
  <c r="Q599" i="1"/>
  <c r="R598" i="1"/>
  <c r="Q598" i="1"/>
  <c r="R597" i="1"/>
  <c r="Q597" i="1"/>
  <c r="R596" i="1"/>
  <c r="Q596" i="1"/>
  <c r="R595" i="1"/>
  <c r="Q595" i="1"/>
  <c r="R594" i="1"/>
  <c r="Q594" i="1"/>
  <c r="R593" i="1"/>
  <c r="Q593" i="1"/>
  <c r="R592" i="1"/>
  <c r="Q592" i="1"/>
  <c r="R591" i="1"/>
  <c r="Q591" i="1"/>
  <c r="R590" i="1"/>
  <c r="Q590" i="1"/>
  <c r="R589" i="1"/>
  <c r="Q589" i="1"/>
  <c r="R588" i="1"/>
  <c r="Q588" i="1"/>
  <c r="R587" i="1"/>
  <c r="Q587" i="1"/>
  <c r="R586" i="1"/>
  <c r="Q586" i="1"/>
  <c r="R585" i="1"/>
  <c r="Q585" i="1"/>
  <c r="C584" i="1"/>
  <c r="R583" i="1"/>
  <c r="Q583" i="1"/>
  <c r="R582" i="1"/>
  <c r="Q582" i="1"/>
  <c r="R581" i="1"/>
  <c r="Q581" i="1"/>
  <c r="R580" i="1"/>
  <c r="Q580" i="1"/>
  <c r="R579" i="1"/>
  <c r="Q579" i="1"/>
  <c r="C578" i="1"/>
  <c r="R577" i="1"/>
  <c r="Q577" i="1"/>
  <c r="R576" i="1"/>
  <c r="Q576" i="1"/>
  <c r="R575" i="1"/>
  <c r="Q575" i="1"/>
  <c r="R574" i="1"/>
  <c r="Q574" i="1"/>
  <c r="R573" i="1"/>
  <c r="Q573" i="1"/>
  <c r="R572" i="1"/>
  <c r="Q572" i="1"/>
  <c r="R571" i="1"/>
  <c r="Q571" i="1"/>
  <c r="C570" i="1"/>
  <c r="R569" i="1"/>
  <c r="Q569" i="1"/>
  <c r="R568" i="1"/>
  <c r="Q568" i="1"/>
  <c r="R567" i="1"/>
  <c r="Q567" i="1"/>
  <c r="R566" i="1"/>
  <c r="Q566" i="1"/>
  <c r="R565" i="1"/>
  <c r="Q565" i="1"/>
  <c r="R563" i="1"/>
  <c r="Q563" i="1"/>
  <c r="R562" i="1"/>
  <c r="Q562" i="1"/>
  <c r="R561" i="1"/>
  <c r="Q561" i="1"/>
  <c r="R560" i="1"/>
  <c r="Q560" i="1"/>
  <c r="R559" i="1"/>
  <c r="Q559" i="1"/>
  <c r="R558" i="1"/>
  <c r="Q558" i="1"/>
  <c r="R557" i="1"/>
  <c r="Q557" i="1"/>
  <c r="R556" i="1"/>
  <c r="Q556" i="1"/>
  <c r="R555" i="1"/>
  <c r="Q555" i="1"/>
  <c r="R554" i="1"/>
  <c r="Q554" i="1"/>
  <c r="R553" i="1"/>
  <c r="Q553" i="1"/>
  <c r="R552" i="1"/>
  <c r="Q552" i="1"/>
  <c r="R551" i="1"/>
  <c r="Q551" i="1"/>
  <c r="R550" i="1"/>
  <c r="Q550" i="1"/>
  <c r="R549" i="1"/>
  <c r="Q549" i="1"/>
  <c r="R547" i="1"/>
  <c r="Q547" i="1"/>
  <c r="R546" i="1"/>
  <c r="Q546" i="1"/>
  <c r="R545" i="1"/>
  <c r="Q545" i="1"/>
  <c r="R544" i="1"/>
  <c r="Q544" i="1"/>
  <c r="R543" i="1"/>
  <c r="Q543" i="1"/>
  <c r="R542" i="1"/>
  <c r="Q542" i="1"/>
  <c r="R541" i="1"/>
  <c r="Q541" i="1"/>
  <c r="R539" i="1"/>
  <c r="Q539" i="1"/>
  <c r="R538" i="1"/>
  <c r="Q538" i="1"/>
  <c r="R537" i="1"/>
  <c r="Q537" i="1"/>
  <c r="R536" i="1"/>
  <c r="Q536" i="1"/>
  <c r="R534" i="1"/>
  <c r="Q534" i="1"/>
  <c r="R533" i="1"/>
  <c r="Q533" i="1"/>
  <c r="R532" i="1"/>
  <c r="Q532" i="1"/>
  <c r="R531" i="1"/>
  <c r="Q531" i="1"/>
  <c r="R530" i="1"/>
  <c r="Q530" i="1"/>
  <c r="R528" i="1"/>
  <c r="Q528" i="1"/>
  <c r="R527" i="1"/>
  <c r="Q527" i="1"/>
  <c r="R526" i="1"/>
  <c r="Q526" i="1"/>
  <c r="R525" i="1"/>
  <c r="Q525" i="1"/>
  <c r="R524" i="1"/>
  <c r="Q524" i="1"/>
  <c r="R523" i="1"/>
  <c r="Q523" i="1"/>
  <c r="R522" i="1"/>
  <c r="Q522" i="1"/>
  <c r="R521" i="1"/>
  <c r="Q521" i="1"/>
  <c r="R520" i="1"/>
  <c r="Q520" i="1"/>
  <c r="R519" i="1"/>
  <c r="Q519" i="1"/>
  <c r="C518" i="1"/>
  <c r="R517" i="1"/>
  <c r="Q517" i="1"/>
  <c r="S517" i="1" s="1"/>
  <c r="R516" i="1"/>
  <c r="R515" i="1"/>
  <c r="Q515" i="1"/>
  <c r="R514" i="1"/>
  <c r="Q514" i="1"/>
  <c r="R512" i="1"/>
  <c r="Q512" i="1"/>
  <c r="R511" i="1"/>
  <c r="Q511" i="1"/>
  <c r="R510" i="1"/>
  <c r="Q510" i="1"/>
  <c r="R509" i="1"/>
  <c r="Q509" i="1"/>
  <c r="R508" i="1"/>
  <c r="Q508" i="1"/>
  <c r="R507" i="1"/>
  <c r="Q507" i="1"/>
  <c r="R506" i="1"/>
  <c r="Q506" i="1"/>
  <c r="R505" i="1"/>
  <c r="Q505" i="1"/>
  <c r="R503" i="1"/>
  <c r="Q503" i="1"/>
  <c r="R502" i="1"/>
  <c r="Q502" i="1"/>
  <c r="R501" i="1"/>
  <c r="Q501" i="1"/>
  <c r="R499" i="1"/>
  <c r="Q499" i="1"/>
  <c r="R498" i="1"/>
  <c r="Q498" i="1"/>
  <c r="R497" i="1"/>
  <c r="Q497" i="1"/>
  <c r="R496" i="1"/>
  <c r="Q496" i="1"/>
  <c r="R495" i="1"/>
  <c r="Q495" i="1"/>
  <c r="R494" i="1"/>
  <c r="Q494" i="1"/>
  <c r="R492" i="1"/>
  <c r="Q492" i="1"/>
  <c r="R491" i="1"/>
  <c r="Q491" i="1"/>
  <c r="R490" i="1"/>
  <c r="Q490" i="1"/>
  <c r="C489" i="1"/>
  <c r="R488" i="1"/>
  <c r="Q488" i="1"/>
  <c r="R487" i="1"/>
  <c r="Q487" i="1"/>
  <c r="R486" i="1"/>
  <c r="Q486" i="1"/>
  <c r="R485" i="1"/>
  <c r="Q485" i="1"/>
  <c r="R484" i="1"/>
  <c r="Q484" i="1"/>
  <c r="R483" i="1"/>
  <c r="Q483" i="1"/>
  <c r="R482" i="1"/>
  <c r="Q482" i="1"/>
  <c r="R481" i="1"/>
  <c r="Q481" i="1"/>
  <c r="R479" i="1"/>
  <c r="Q479" i="1"/>
  <c r="R478" i="1"/>
  <c r="Q478" i="1"/>
  <c r="R477" i="1"/>
  <c r="Q477" i="1"/>
  <c r="R476" i="1"/>
  <c r="Q476" i="1"/>
  <c r="R475" i="1"/>
  <c r="Q475" i="1"/>
  <c r="R474" i="1"/>
  <c r="Q474" i="1"/>
  <c r="R473" i="1"/>
  <c r="Q473" i="1"/>
  <c r="R472" i="1"/>
  <c r="Q472" i="1"/>
  <c r="R471" i="1"/>
  <c r="Q471" i="1"/>
  <c r="R470" i="1"/>
  <c r="Q470" i="1"/>
  <c r="R469" i="1"/>
  <c r="Q469" i="1"/>
  <c r="R468" i="1"/>
  <c r="Q468" i="1"/>
  <c r="R467" i="1"/>
  <c r="Q467" i="1"/>
  <c r="R466" i="1"/>
  <c r="Q466" i="1"/>
  <c r="R465" i="1"/>
  <c r="Q465" i="1"/>
  <c r="R464" i="1"/>
  <c r="Q464" i="1"/>
  <c r="R463" i="1"/>
  <c r="Q463" i="1"/>
  <c r="R462" i="1"/>
  <c r="Q462" i="1"/>
  <c r="R461" i="1"/>
  <c r="Q461" i="1"/>
  <c r="R459" i="1"/>
  <c r="Q459" i="1"/>
  <c r="R458" i="1"/>
  <c r="Q458" i="1"/>
  <c r="R457" i="1"/>
  <c r="Q457" i="1"/>
  <c r="R456" i="1"/>
  <c r="Q456" i="1"/>
  <c r="R455" i="1"/>
  <c r="Q455" i="1"/>
  <c r="R453" i="1"/>
  <c r="Q453" i="1"/>
  <c r="R452" i="1"/>
  <c r="Q452" i="1"/>
  <c r="R451" i="1"/>
  <c r="Q451" i="1"/>
  <c r="R450" i="1"/>
  <c r="Q450" i="1"/>
  <c r="R449" i="1"/>
  <c r="Q449" i="1"/>
  <c r="R448" i="1"/>
  <c r="Q448" i="1"/>
  <c r="R447" i="1"/>
  <c r="Q447" i="1"/>
  <c r="R446" i="1"/>
  <c r="Q446" i="1"/>
  <c r="R445" i="1"/>
  <c r="Q445" i="1"/>
  <c r="R443" i="1"/>
  <c r="Q443" i="1"/>
  <c r="R442" i="1"/>
  <c r="Q442" i="1"/>
  <c r="R441" i="1"/>
  <c r="Q441" i="1"/>
  <c r="R440" i="1"/>
  <c r="Q440" i="1"/>
  <c r="R439" i="1"/>
  <c r="Q439" i="1"/>
  <c r="R438" i="1"/>
  <c r="Q438" i="1"/>
  <c r="R437" i="1"/>
  <c r="Q437" i="1"/>
  <c r="R436" i="1"/>
  <c r="Q436" i="1"/>
  <c r="R435" i="1"/>
  <c r="Q435" i="1"/>
  <c r="R433" i="1"/>
  <c r="Q433" i="1"/>
  <c r="R432" i="1"/>
  <c r="Q432" i="1"/>
  <c r="R431" i="1"/>
  <c r="Q431" i="1"/>
  <c r="R430" i="1"/>
  <c r="Q430" i="1"/>
  <c r="R429" i="1"/>
  <c r="Q429" i="1"/>
  <c r="R428" i="1"/>
  <c r="Q428" i="1"/>
  <c r="R427" i="1"/>
  <c r="Q427" i="1"/>
  <c r="R426" i="1"/>
  <c r="Q426" i="1"/>
  <c r="R425" i="1"/>
  <c r="Q425" i="1"/>
  <c r="R424" i="1"/>
  <c r="Q424" i="1"/>
  <c r="R423" i="1"/>
  <c r="Q423" i="1"/>
  <c r="R422" i="1"/>
  <c r="Q422" i="1"/>
  <c r="R421" i="1"/>
  <c r="Q421" i="1"/>
  <c r="R420" i="1"/>
  <c r="Q420" i="1"/>
  <c r="R419" i="1"/>
  <c r="Q419" i="1"/>
  <c r="R418" i="1"/>
  <c r="Q418" i="1"/>
  <c r="R416" i="1"/>
  <c r="Q416" i="1"/>
  <c r="R415" i="1"/>
  <c r="Q415" i="1"/>
  <c r="R414" i="1"/>
  <c r="Q414" i="1"/>
  <c r="R413" i="1"/>
  <c r="Q413" i="1"/>
  <c r="R412" i="1"/>
  <c r="Q412" i="1"/>
  <c r="R410" i="1"/>
  <c r="Q410" i="1"/>
  <c r="R409" i="1"/>
  <c r="Q409" i="1"/>
  <c r="R408" i="1"/>
  <c r="Q408" i="1"/>
  <c r="R407" i="1"/>
  <c r="Q407" i="1"/>
  <c r="R406" i="1"/>
  <c r="Q406" i="1"/>
  <c r="R405" i="1"/>
  <c r="Q405" i="1"/>
  <c r="R404" i="1"/>
  <c r="Q404" i="1"/>
  <c r="R403" i="1"/>
  <c r="Q403" i="1"/>
  <c r="R402" i="1"/>
  <c r="Q402" i="1"/>
  <c r="R401" i="1"/>
  <c r="Q401" i="1"/>
  <c r="R400" i="1"/>
  <c r="Q400" i="1"/>
  <c r="R399" i="1"/>
  <c r="Q399" i="1"/>
  <c r="R398" i="1"/>
  <c r="Q398" i="1"/>
  <c r="R397" i="1"/>
  <c r="Q397" i="1"/>
  <c r="R396" i="1"/>
  <c r="Q396" i="1"/>
  <c r="R394" i="1"/>
  <c r="Q394" i="1"/>
  <c r="R393" i="1"/>
  <c r="Q393" i="1"/>
  <c r="C392" i="1"/>
  <c r="R391" i="1"/>
  <c r="Q391" i="1"/>
  <c r="R390" i="1"/>
  <c r="Q390" i="1"/>
  <c r="R389" i="1"/>
  <c r="Q389" i="1"/>
  <c r="R388" i="1"/>
  <c r="Q388" i="1"/>
  <c r="C387" i="1"/>
  <c r="R386" i="1"/>
  <c r="Q386" i="1"/>
  <c r="R385" i="1"/>
  <c r="Q385" i="1"/>
  <c r="R384" i="1"/>
  <c r="Q384" i="1"/>
  <c r="R383" i="1"/>
  <c r="Q383" i="1"/>
  <c r="R382" i="1"/>
  <c r="Q382" i="1"/>
  <c r="R381" i="1"/>
  <c r="Q381" i="1"/>
  <c r="R380" i="1"/>
  <c r="Q380" i="1"/>
  <c r="R379" i="1"/>
  <c r="Q379" i="1"/>
  <c r="R378" i="1"/>
  <c r="Q378" i="1"/>
  <c r="R377" i="1"/>
  <c r="Q377" i="1"/>
  <c r="C376" i="1"/>
  <c r="R375" i="1"/>
  <c r="Q375" i="1"/>
  <c r="C374" i="1"/>
  <c r="R373" i="1"/>
  <c r="Q373" i="1"/>
  <c r="R372" i="1"/>
  <c r="Q372" i="1"/>
  <c r="C371" i="1"/>
  <c r="R370" i="1"/>
  <c r="Q370" i="1"/>
  <c r="R369" i="1"/>
  <c r="Q369" i="1"/>
  <c r="R368" i="1"/>
  <c r="Q368" i="1"/>
  <c r="C367" i="1"/>
  <c r="R366" i="1"/>
  <c r="Q366" i="1"/>
  <c r="R365" i="1"/>
  <c r="Q365" i="1"/>
  <c r="R364" i="1"/>
  <c r="Q364" i="1"/>
  <c r="R363" i="1"/>
  <c r="Q363" i="1"/>
  <c r="R362" i="1"/>
  <c r="Q362" i="1"/>
  <c r="C361" i="1"/>
  <c r="R360" i="1"/>
  <c r="Q360" i="1"/>
  <c r="R359" i="1"/>
  <c r="Q359" i="1"/>
  <c r="R358" i="1"/>
  <c r="Q358" i="1"/>
  <c r="R357" i="1"/>
  <c r="Q357" i="1"/>
  <c r="R356" i="1"/>
  <c r="Q356" i="1"/>
  <c r="R355" i="1"/>
  <c r="Q355" i="1"/>
  <c r="R354" i="1"/>
  <c r="Q354" i="1"/>
  <c r="C353" i="1"/>
  <c r="R352" i="1"/>
  <c r="Q352" i="1"/>
  <c r="R351" i="1"/>
  <c r="Q351" i="1"/>
  <c r="C350" i="1"/>
  <c r="R349" i="1"/>
  <c r="Q349" i="1"/>
  <c r="C348" i="1"/>
  <c r="R347" i="1"/>
  <c r="Q347" i="1"/>
  <c r="C346" i="1"/>
  <c r="R345" i="1"/>
  <c r="Q345" i="1"/>
  <c r="C344" i="1"/>
  <c r="R343" i="1"/>
  <c r="Q343" i="1"/>
  <c r="R342" i="1"/>
  <c r="Q342" i="1"/>
  <c r="R341" i="1"/>
  <c r="Q341" i="1"/>
  <c r="R340" i="1"/>
  <c r="Q340" i="1"/>
  <c r="R339" i="1"/>
  <c r="Q339" i="1"/>
  <c r="R338" i="1"/>
  <c r="Q338" i="1"/>
  <c r="C337" i="1"/>
  <c r="R336" i="1"/>
  <c r="Q336" i="1"/>
  <c r="C335" i="1"/>
  <c r="R334" i="1"/>
  <c r="Q334" i="1"/>
  <c r="R333" i="1"/>
  <c r="Q333" i="1"/>
  <c r="C332" i="1"/>
  <c r="R331" i="1"/>
  <c r="Q331" i="1"/>
  <c r="R330" i="1"/>
  <c r="Q330" i="1"/>
  <c r="R329" i="1"/>
  <c r="Q329" i="1"/>
  <c r="C328" i="1"/>
  <c r="R327" i="1"/>
  <c r="Q327" i="1"/>
  <c r="C326" i="1"/>
  <c r="R325" i="1"/>
  <c r="Q325" i="1"/>
  <c r="C324" i="1"/>
  <c r="R323" i="1"/>
  <c r="Q323" i="1"/>
  <c r="R322" i="1"/>
  <c r="Q322" i="1"/>
  <c r="R321" i="1"/>
  <c r="Q321" i="1"/>
  <c r="R320" i="1"/>
  <c r="Q320" i="1"/>
  <c r="R319" i="1"/>
  <c r="Q319" i="1"/>
  <c r="C318" i="1"/>
  <c r="R317" i="1"/>
  <c r="Q317" i="1"/>
  <c r="C316" i="1"/>
  <c r="R315" i="1"/>
  <c r="Q315" i="1"/>
  <c r="R314" i="1"/>
  <c r="Q314" i="1"/>
  <c r="R313" i="1"/>
  <c r="Q313" i="1"/>
  <c r="R312" i="1"/>
  <c r="Q312" i="1"/>
  <c r="R311" i="1"/>
  <c r="Q311" i="1"/>
  <c r="R310" i="1"/>
  <c r="Q310" i="1"/>
  <c r="R309" i="1"/>
  <c r="Q309" i="1"/>
  <c r="C308" i="1"/>
  <c r="R307" i="1"/>
  <c r="Q307" i="1"/>
  <c r="R306" i="1"/>
  <c r="Q306" i="1"/>
  <c r="C305" i="1"/>
  <c r="R304" i="1"/>
  <c r="Q304" i="1"/>
  <c r="R303" i="1"/>
  <c r="Q303" i="1"/>
  <c r="R302" i="1"/>
  <c r="Q302" i="1"/>
  <c r="C301" i="1"/>
  <c r="R300" i="1"/>
  <c r="Q300" i="1"/>
  <c r="R299" i="1"/>
  <c r="Q299" i="1"/>
  <c r="R298" i="1"/>
  <c r="Q298" i="1"/>
  <c r="R297" i="1"/>
  <c r="Q297" i="1"/>
  <c r="R296" i="1"/>
  <c r="Q296" i="1"/>
  <c r="R295" i="1"/>
  <c r="Q295" i="1"/>
  <c r="R294" i="1"/>
  <c r="Q294" i="1"/>
  <c r="R293" i="1"/>
  <c r="Q293" i="1"/>
  <c r="R292" i="1"/>
  <c r="Q292" i="1"/>
  <c r="R291" i="1"/>
  <c r="Q291" i="1"/>
  <c r="C290" i="1"/>
  <c r="R289" i="1"/>
  <c r="Q289" i="1"/>
  <c r="C288" i="1"/>
  <c r="R287" i="1"/>
  <c r="Q287" i="1"/>
  <c r="R286" i="1"/>
  <c r="Q286" i="1"/>
  <c r="R285" i="1"/>
  <c r="Q285" i="1"/>
  <c r="R284" i="1"/>
  <c r="Q284" i="1"/>
  <c r="R283" i="1"/>
  <c r="Q283" i="1"/>
  <c r="C282" i="1"/>
  <c r="R281" i="1"/>
  <c r="Q281" i="1"/>
  <c r="R280" i="1"/>
  <c r="Q280" i="1"/>
  <c r="R279" i="1"/>
  <c r="Q279" i="1"/>
  <c r="R278" i="1"/>
  <c r="Q278" i="1"/>
  <c r="R277" i="1"/>
  <c r="Q277" i="1"/>
  <c r="C276" i="1"/>
  <c r="R275" i="1"/>
  <c r="Q275" i="1"/>
  <c r="R274" i="1"/>
  <c r="Q274" i="1"/>
  <c r="R273" i="1"/>
  <c r="Q273" i="1"/>
  <c r="R272" i="1"/>
  <c r="Q272" i="1"/>
  <c r="R271" i="1"/>
  <c r="Q271" i="1"/>
  <c r="R270" i="1"/>
  <c r="Q270" i="1"/>
  <c r="R269" i="1"/>
  <c r="Q269" i="1"/>
  <c r="R268" i="1"/>
  <c r="Q268" i="1"/>
  <c r="R267" i="1"/>
  <c r="Q267" i="1"/>
  <c r="R266" i="1"/>
  <c r="Q266" i="1"/>
  <c r="R265" i="1"/>
  <c r="Q265" i="1"/>
  <c r="R264" i="1"/>
  <c r="Q264" i="1"/>
  <c r="R263" i="1"/>
  <c r="Q263" i="1"/>
  <c r="R262" i="1"/>
  <c r="Q262" i="1"/>
  <c r="R261" i="1"/>
  <c r="Q261" i="1"/>
  <c r="R260" i="1"/>
  <c r="Q260" i="1"/>
  <c r="R259" i="1"/>
  <c r="Q259" i="1"/>
  <c r="R258" i="1"/>
  <c r="Q258" i="1"/>
  <c r="R257" i="1"/>
  <c r="Q257" i="1"/>
  <c r="R256" i="1"/>
  <c r="Q256" i="1"/>
  <c r="R255" i="1"/>
  <c r="Q255" i="1"/>
  <c r="R254" i="1"/>
  <c r="Q254" i="1"/>
  <c r="R253" i="1"/>
  <c r="Q253" i="1"/>
  <c r="R252" i="1"/>
  <c r="Q252" i="1"/>
  <c r="R251" i="1"/>
  <c r="Q251" i="1"/>
  <c r="R250" i="1"/>
  <c r="Q250" i="1"/>
  <c r="R249" i="1"/>
  <c r="Q249" i="1"/>
  <c r="R248" i="1"/>
  <c r="Q248" i="1"/>
  <c r="R247" i="1"/>
  <c r="Q247" i="1"/>
  <c r="R246" i="1"/>
  <c r="Q246" i="1"/>
  <c r="R245" i="1"/>
  <c r="Q245" i="1"/>
  <c r="R244" i="1"/>
  <c r="Q244" i="1"/>
  <c r="C243" i="1"/>
  <c r="R242" i="1"/>
  <c r="Q242" i="1"/>
  <c r="R241" i="1"/>
  <c r="Q241" i="1"/>
  <c r="R240" i="1"/>
  <c r="Q240" i="1"/>
  <c r="R239" i="1"/>
  <c r="Q239" i="1"/>
  <c r="R238" i="1"/>
  <c r="Q238" i="1"/>
  <c r="R237" i="1"/>
  <c r="Q237" i="1"/>
  <c r="R236" i="1"/>
  <c r="Q236" i="1"/>
  <c r="R235" i="1"/>
  <c r="Q235" i="1"/>
  <c r="R234" i="1"/>
  <c r="Q234" i="1"/>
  <c r="R233" i="1"/>
  <c r="Q233" i="1"/>
  <c r="R232" i="1"/>
  <c r="Q232" i="1"/>
  <c r="R231" i="1"/>
  <c r="Q231" i="1"/>
  <c r="R230" i="1"/>
  <c r="Q230" i="1"/>
  <c r="R229" i="1"/>
  <c r="Q229" i="1"/>
  <c r="R228" i="1"/>
  <c r="Q228" i="1"/>
  <c r="R227" i="1"/>
  <c r="Q227" i="1"/>
  <c r="R226" i="1"/>
  <c r="Q226" i="1"/>
  <c r="R225" i="1"/>
  <c r="Q225" i="1"/>
  <c r="C224" i="1"/>
  <c r="R223" i="1"/>
  <c r="Q223" i="1"/>
  <c r="R222" i="1"/>
  <c r="Q222" i="1"/>
  <c r="R221" i="1"/>
  <c r="Q221" i="1"/>
  <c r="C220" i="1"/>
  <c r="R219" i="1"/>
  <c r="Q219" i="1"/>
  <c r="C218" i="1"/>
  <c r="R217" i="1"/>
  <c r="Q217" i="1"/>
  <c r="R216" i="1"/>
  <c r="Q216" i="1"/>
  <c r="R215" i="1"/>
  <c r="Q215" i="1"/>
  <c r="S215" i="1" s="1"/>
  <c r="R214" i="1"/>
  <c r="Q214" i="1"/>
  <c r="C213" i="1"/>
  <c r="R212" i="1"/>
  <c r="Q212" i="1"/>
  <c r="R211" i="1"/>
  <c r="Q211" i="1"/>
  <c r="R210" i="1"/>
  <c r="Q210" i="1"/>
  <c r="R209" i="1"/>
  <c r="Q209" i="1"/>
  <c r="R208" i="1"/>
  <c r="Q208" i="1"/>
  <c r="R207" i="1"/>
  <c r="Q207" i="1"/>
  <c r="R206" i="1"/>
  <c r="Q206" i="1"/>
  <c r="R205" i="1"/>
  <c r="Q205" i="1"/>
  <c r="C204" i="1"/>
  <c r="R203" i="1"/>
  <c r="Q203" i="1"/>
  <c r="R202" i="1"/>
  <c r="Q202" i="1"/>
  <c r="R201" i="1"/>
  <c r="Q201" i="1"/>
  <c r="R199" i="1"/>
  <c r="Q199" i="1"/>
  <c r="R198" i="1"/>
  <c r="Q198" i="1"/>
  <c r="C197" i="1"/>
  <c r="R196" i="1"/>
  <c r="Q196" i="1"/>
  <c r="R195" i="1"/>
  <c r="Q195" i="1"/>
  <c r="R193" i="1"/>
  <c r="Q193" i="1"/>
  <c r="R192" i="1"/>
  <c r="Q192" i="1"/>
  <c r="R191" i="1"/>
  <c r="Q191" i="1"/>
  <c r="S191" i="1" s="1"/>
  <c r="R190" i="1"/>
  <c r="Q190" i="1"/>
  <c r="C189" i="1"/>
  <c r="R188" i="1"/>
  <c r="Q188" i="1"/>
  <c r="R187" i="1"/>
  <c r="Q187" i="1"/>
  <c r="R186" i="1"/>
  <c r="Q186" i="1"/>
  <c r="R185" i="1"/>
  <c r="Q185" i="1"/>
  <c r="R184" i="1"/>
  <c r="Q184" i="1"/>
  <c r="C183" i="1"/>
  <c r="R182" i="1"/>
  <c r="Q182" i="1"/>
  <c r="C181" i="1"/>
  <c r="R180" i="1"/>
  <c r="Q180" i="1"/>
  <c r="R179" i="1"/>
  <c r="Q179" i="1"/>
  <c r="R178" i="1"/>
  <c r="Q178" i="1"/>
  <c r="R177" i="1"/>
  <c r="Q177" i="1"/>
  <c r="R176" i="1"/>
  <c r="Q176" i="1"/>
  <c r="R175" i="1"/>
  <c r="Q175" i="1"/>
  <c r="R174" i="1"/>
  <c r="Q174" i="1"/>
  <c r="R173" i="1"/>
  <c r="Q173" i="1"/>
  <c r="R172" i="1"/>
  <c r="Q172" i="1"/>
  <c r="R171" i="1"/>
  <c r="Q171" i="1"/>
  <c r="R170" i="1"/>
  <c r="Q170" i="1"/>
  <c r="R169" i="1"/>
  <c r="Q169" i="1"/>
  <c r="R168" i="1"/>
  <c r="Q168" i="1"/>
  <c r="R167" i="1"/>
  <c r="Q167" i="1"/>
  <c r="R166" i="1"/>
  <c r="Q166" i="1"/>
  <c r="R165" i="1"/>
  <c r="Q165" i="1"/>
  <c r="R164" i="1"/>
  <c r="Q164" i="1"/>
  <c r="R163" i="1"/>
  <c r="Q163" i="1"/>
  <c r="R162" i="1"/>
  <c r="Q162" i="1"/>
  <c r="R161" i="1"/>
  <c r="Q161" i="1"/>
  <c r="R160" i="1"/>
  <c r="Q160" i="1"/>
  <c r="C159" i="1"/>
  <c r="R158" i="1"/>
  <c r="Q158" i="1"/>
  <c r="C157" i="1"/>
  <c r="R156" i="1"/>
  <c r="Q156" i="1"/>
  <c r="R155" i="1"/>
  <c r="Q155" i="1"/>
  <c r="R154" i="1"/>
  <c r="Q154" i="1"/>
  <c r="R153" i="1"/>
  <c r="Q153" i="1"/>
  <c r="R152" i="1"/>
  <c r="Q152" i="1"/>
  <c r="R151" i="1"/>
  <c r="Q151" i="1"/>
  <c r="R150" i="1"/>
  <c r="Q150" i="1"/>
  <c r="R149" i="1"/>
  <c r="Q149" i="1"/>
  <c r="R148" i="1"/>
  <c r="Q148" i="1"/>
  <c r="R147" i="1"/>
  <c r="Q147" i="1"/>
  <c r="R146" i="1"/>
  <c r="Q146" i="1"/>
  <c r="C145" i="1"/>
  <c r="R144" i="1"/>
  <c r="Q144" i="1"/>
  <c r="C143" i="1"/>
  <c r="R142" i="1"/>
  <c r="Q142" i="1"/>
  <c r="R141" i="1"/>
  <c r="Q141" i="1"/>
  <c r="C140" i="1"/>
  <c r="R139" i="1"/>
  <c r="Q139" i="1"/>
  <c r="C138" i="1"/>
  <c r="R137" i="1"/>
  <c r="Q137" i="1"/>
  <c r="R136" i="1"/>
  <c r="Q136" i="1"/>
  <c r="R135" i="1"/>
  <c r="Q135" i="1"/>
  <c r="R134" i="1"/>
  <c r="Q134" i="1"/>
  <c r="R133" i="1"/>
  <c r="Q133" i="1"/>
  <c r="R132" i="1"/>
  <c r="Q132" i="1"/>
  <c r="R131" i="1"/>
  <c r="Q131" i="1"/>
  <c r="R130" i="1"/>
  <c r="Q130" i="1"/>
  <c r="R129" i="1"/>
  <c r="Q129" i="1"/>
  <c r="C128" i="1"/>
  <c r="R127" i="1"/>
  <c r="Q127" i="1"/>
  <c r="R126" i="1"/>
  <c r="Q126" i="1"/>
  <c r="C125" i="1"/>
  <c r="R124" i="1"/>
  <c r="Q124" i="1"/>
  <c r="C123" i="1"/>
  <c r="R122" i="1"/>
  <c r="Q122" i="1"/>
  <c r="C121" i="1"/>
  <c r="R120" i="1"/>
  <c r="Q120" i="1"/>
  <c r="R119" i="1"/>
  <c r="Q119" i="1"/>
  <c r="R118" i="1"/>
  <c r="Q118" i="1"/>
  <c r="R117" i="1"/>
  <c r="Q117" i="1"/>
  <c r="C116" i="1"/>
  <c r="R115" i="1"/>
  <c r="Q115" i="1"/>
  <c r="C114" i="1"/>
  <c r="R113" i="1"/>
  <c r="Q113" i="1"/>
  <c r="R112" i="1"/>
  <c r="Q112" i="1"/>
  <c r="R111" i="1"/>
  <c r="Q111" i="1"/>
  <c r="C110" i="1"/>
  <c r="R109" i="1"/>
  <c r="Q109" i="1"/>
  <c r="R108" i="1"/>
  <c r="Q108" i="1"/>
  <c r="R107" i="1"/>
  <c r="Q107" i="1"/>
  <c r="R106" i="1"/>
  <c r="Q106" i="1"/>
  <c r="C105" i="1"/>
  <c r="R104" i="1"/>
  <c r="Q104" i="1"/>
  <c r="R103" i="1"/>
  <c r="Q103" i="1"/>
  <c r="R102" i="1"/>
  <c r="Q102" i="1"/>
  <c r="C101" i="1"/>
  <c r="R100" i="1"/>
  <c r="Q100" i="1"/>
  <c r="R99" i="1"/>
  <c r="Q99" i="1"/>
  <c r="R98" i="1"/>
  <c r="Q98" i="1"/>
  <c r="C97" i="1"/>
  <c r="R96" i="1"/>
  <c r="Q96" i="1"/>
  <c r="R95" i="1"/>
  <c r="Q95" i="1"/>
  <c r="R94" i="1"/>
  <c r="Q94" i="1"/>
  <c r="R93" i="1"/>
  <c r="Q93" i="1"/>
  <c r="R92" i="1"/>
  <c r="Q92" i="1"/>
  <c r="R91" i="1"/>
  <c r="Q91" i="1"/>
  <c r="R90" i="1"/>
  <c r="Q90" i="1"/>
  <c r="R89" i="1"/>
  <c r="Q89" i="1"/>
  <c r="R88" i="1"/>
  <c r="Q88" i="1"/>
  <c r="R87" i="1"/>
  <c r="Q87" i="1"/>
  <c r="C86" i="1"/>
  <c r="R85" i="1"/>
  <c r="Q85" i="1"/>
  <c r="R84" i="1"/>
  <c r="Q84" i="1"/>
  <c r="R83" i="1"/>
  <c r="Q83" i="1"/>
  <c r="R82" i="1"/>
  <c r="Q82" i="1"/>
  <c r="R81" i="1"/>
  <c r="Q81" i="1"/>
  <c r="R80" i="1"/>
  <c r="Q80" i="1"/>
  <c r="R79" i="1"/>
  <c r="Q79" i="1"/>
  <c r="R78" i="1"/>
  <c r="Q78" i="1"/>
  <c r="R77" i="1"/>
  <c r="Q77" i="1"/>
  <c r="R76" i="1"/>
  <c r="Q76" i="1"/>
  <c r="R75" i="1"/>
  <c r="Q75" i="1"/>
  <c r="R74" i="1"/>
  <c r="Q74" i="1"/>
  <c r="C73" i="1"/>
  <c r="R72" i="1"/>
  <c r="Q72" i="1"/>
  <c r="C71" i="1"/>
  <c r="R70" i="1"/>
  <c r="Q70" i="1"/>
  <c r="C69" i="1"/>
  <c r="R68" i="1"/>
  <c r="Q68" i="1"/>
  <c r="C67" i="1"/>
  <c r="R66" i="1"/>
  <c r="Q66" i="1"/>
  <c r="C65" i="1"/>
  <c r="R64" i="1"/>
  <c r="Q64" i="1"/>
  <c r="R63" i="1"/>
  <c r="Q63" i="1"/>
  <c r="R62" i="1"/>
  <c r="Q62" i="1"/>
  <c r="R61" i="1"/>
  <c r="Q61" i="1"/>
  <c r="R60" i="1"/>
  <c r="Q60" i="1"/>
  <c r="R59" i="1"/>
  <c r="Q59" i="1"/>
  <c r="R58" i="1"/>
  <c r="Q58" i="1"/>
  <c r="R57" i="1"/>
  <c r="Q57" i="1"/>
  <c r="R56" i="1"/>
  <c r="Q56" i="1"/>
  <c r="C55" i="1"/>
  <c r="R54" i="1"/>
  <c r="Q54" i="1"/>
  <c r="R53" i="1"/>
  <c r="Q53" i="1"/>
  <c r="R52" i="1"/>
  <c r="Q52" i="1"/>
  <c r="R51" i="1"/>
  <c r="Q51" i="1"/>
  <c r="R50" i="1"/>
  <c r="Q50" i="1"/>
  <c r="R49" i="1"/>
  <c r="Q49" i="1"/>
  <c r="R48" i="1"/>
  <c r="Q48" i="1"/>
  <c r="R47" i="1"/>
  <c r="Q47" i="1"/>
  <c r="R46" i="1"/>
  <c r="Q46" i="1"/>
  <c r="R45" i="1"/>
  <c r="Q45" i="1"/>
  <c r="R44" i="1"/>
  <c r="Q44" i="1"/>
  <c r="R43" i="1"/>
  <c r="Q43" i="1"/>
  <c r="R42" i="1"/>
  <c r="Q42" i="1"/>
  <c r="R41" i="1"/>
  <c r="Q41" i="1"/>
  <c r="R40" i="1"/>
  <c r="Q40" i="1"/>
  <c r="R39" i="1"/>
  <c r="Q39" i="1"/>
  <c r="R38" i="1"/>
  <c r="Q38" i="1"/>
  <c r="S38" i="1" s="1"/>
  <c r="C37" i="1"/>
  <c r="R36" i="1"/>
  <c r="Q36" i="1"/>
  <c r="R35" i="1"/>
  <c r="Q35" i="1"/>
  <c r="C34" i="1"/>
  <c r="R33" i="1"/>
  <c r="Q33" i="1"/>
  <c r="C32" i="1"/>
  <c r="R31" i="1"/>
  <c r="Q31" i="1"/>
  <c r="R30" i="1"/>
  <c r="Q30" i="1"/>
  <c r="R29" i="1"/>
  <c r="Q29" i="1"/>
  <c r="S29" i="1" s="1"/>
  <c r="R27" i="1"/>
  <c r="Q27" i="1"/>
  <c r="R26" i="1"/>
  <c r="Q26" i="1"/>
  <c r="R25" i="1"/>
  <c r="Q25" i="1"/>
  <c r="R24" i="1"/>
  <c r="Q24" i="1"/>
  <c r="R23" i="1"/>
  <c r="Q23" i="1"/>
  <c r="R22" i="1"/>
  <c r="Q22" i="1"/>
  <c r="R21" i="1"/>
  <c r="Q21" i="1"/>
  <c r="R20" i="1"/>
  <c r="Q20" i="1"/>
  <c r="C19" i="1"/>
  <c r="R18" i="1"/>
  <c r="Q18" i="1"/>
  <c r="R17" i="1"/>
  <c r="Q17" i="1"/>
  <c r="R16" i="1"/>
  <c r="Q16" i="1"/>
  <c r="R15" i="1"/>
  <c r="Q15" i="1"/>
  <c r="R14" i="1"/>
  <c r="Q14" i="1"/>
  <c r="A14" i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R13" i="1"/>
  <c r="Q13" i="1"/>
  <c r="S13" i="1" s="1"/>
  <c r="C12" i="1"/>
  <c r="S187" i="1" l="1"/>
  <c r="S239" i="1"/>
  <c r="S241" i="1"/>
  <c r="S396" i="1"/>
  <c r="S397" i="1"/>
  <c r="S399" i="1"/>
  <c r="S412" i="1"/>
  <c r="S416" i="1"/>
  <c r="S456" i="1"/>
  <c r="S459" i="1"/>
  <c r="S461" i="1"/>
  <c r="S463" i="1"/>
  <c r="S473" i="1"/>
  <c r="S475" i="1"/>
  <c r="S477" i="1"/>
  <c r="S479" i="1"/>
  <c r="S597" i="1"/>
  <c r="S377" i="1"/>
  <c r="S599" i="1"/>
  <c r="S634" i="1"/>
  <c r="S658" i="1"/>
  <c r="S660" i="1"/>
  <c r="S683" i="1"/>
  <c r="S689" i="1"/>
  <c r="S691" i="1"/>
  <c r="S693" i="1"/>
  <c r="S695" i="1"/>
  <c r="S697" i="1"/>
  <c r="S699" i="1"/>
  <c r="S701" i="1"/>
  <c r="S703" i="1"/>
  <c r="S705" i="1"/>
  <c r="S707" i="1"/>
  <c r="S709" i="1"/>
  <c r="S68" i="1"/>
  <c r="S117" i="1"/>
  <c r="S124" i="1"/>
  <c r="S160" i="1"/>
  <c r="S219" i="1"/>
  <c r="S271" i="1"/>
  <c r="S273" i="1"/>
  <c r="S275" i="1"/>
  <c r="S286" i="1"/>
  <c r="S294" i="1"/>
  <c r="S295" i="1"/>
  <c r="S495" i="1"/>
  <c r="S499" i="1"/>
  <c r="S502" i="1"/>
  <c r="S505" i="1"/>
  <c r="S508" i="1"/>
  <c r="S509" i="1"/>
  <c r="S512" i="1"/>
  <c r="S514" i="1"/>
  <c r="S547" i="1"/>
  <c r="S550" i="1"/>
  <c r="S552" i="1"/>
  <c r="S554" i="1"/>
  <c r="S558" i="1"/>
  <c r="S560" i="1"/>
  <c r="S562" i="1"/>
  <c r="S565" i="1"/>
  <c r="S567" i="1"/>
  <c r="S569" i="1"/>
  <c r="S580" i="1"/>
  <c r="S582" i="1"/>
  <c r="S87" i="1"/>
  <c r="S283" i="1"/>
  <c r="S230" i="1"/>
  <c r="S233" i="1"/>
  <c r="S237" i="1"/>
  <c r="S304" i="1"/>
  <c r="S311" i="1"/>
  <c r="S313" i="1"/>
  <c r="S315" i="1"/>
  <c r="S320" i="1"/>
  <c r="S322" i="1"/>
  <c r="S587" i="1"/>
  <c r="S22" i="1"/>
  <c r="S24" i="1"/>
  <c r="S26" i="1"/>
  <c r="S36" i="1"/>
  <c r="S119" i="1"/>
  <c r="S131" i="1"/>
  <c r="S133" i="1"/>
  <c r="S135" i="1"/>
  <c r="S137" i="1"/>
  <c r="S142" i="1"/>
  <c r="S147" i="1"/>
  <c r="S149" i="1"/>
  <c r="S151" i="1"/>
  <c r="S153" i="1"/>
  <c r="S155" i="1"/>
  <c r="S162" i="1"/>
  <c r="S164" i="1"/>
  <c r="S166" i="1"/>
  <c r="S167" i="1"/>
  <c r="S169" i="1"/>
  <c r="S171" i="1"/>
  <c r="S174" i="1"/>
  <c r="S175" i="1"/>
  <c r="S178" i="1"/>
  <c r="S179" i="1"/>
  <c r="S186" i="1"/>
  <c r="S14" i="1"/>
  <c r="S17" i="1"/>
  <c r="S18" i="1"/>
  <c r="S40" i="1"/>
  <c r="S41" i="1"/>
  <c r="S49" i="1"/>
  <c r="S52" i="1"/>
  <c r="S53" i="1"/>
  <c r="S75" i="1"/>
  <c r="S76" i="1"/>
  <c r="S79" i="1"/>
  <c r="S80" i="1"/>
  <c r="S106" i="1"/>
  <c r="S109" i="1"/>
  <c r="S127" i="1"/>
  <c r="S188" i="1"/>
  <c r="S291" i="1"/>
  <c r="S490" i="1"/>
  <c r="S42" i="1"/>
  <c r="S44" i="1"/>
  <c r="S46" i="1"/>
  <c r="S48" i="1"/>
  <c r="S81" i="1"/>
  <c r="S83" i="1"/>
  <c r="S85" i="1"/>
  <c r="S99" i="1"/>
  <c r="S100" i="1"/>
  <c r="S195" i="1"/>
  <c r="S206" i="1"/>
  <c r="S207" i="1"/>
  <c r="S210" i="1"/>
  <c r="S211" i="1"/>
  <c r="S227" i="1"/>
  <c r="S229" i="1"/>
  <c r="S280" i="1"/>
  <c r="S381" i="1"/>
  <c r="S383" i="1"/>
  <c r="S385" i="1"/>
  <c r="S201" i="1"/>
  <c r="S221" i="1"/>
  <c r="S330" i="1"/>
  <c r="S331" i="1"/>
  <c r="S357" i="1"/>
  <c r="S359" i="1"/>
  <c r="S369" i="1"/>
  <c r="S370" i="1"/>
  <c r="S391" i="1"/>
  <c r="S515" i="1"/>
  <c r="S537" i="1"/>
  <c r="S539" i="1"/>
  <c r="S542" i="1"/>
  <c r="S543" i="1"/>
  <c r="S546" i="1"/>
  <c r="S234" i="1"/>
  <c r="S238" i="1"/>
  <c r="S309" i="1"/>
  <c r="S327" i="1"/>
  <c r="S362" i="1"/>
  <c r="S400" i="1"/>
  <c r="S403" i="1"/>
  <c r="S404" i="1"/>
  <c r="S407" i="1"/>
  <c r="S408" i="1"/>
  <c r="S418" i="1"/>
  <c r="S420" i="1"/>
  <c r="S422" i="1"/>
  <c r="S424" i="1"/>
  <c r="S426" i="1"/>
  <c r="S429" i="1"/>
  <c r="S430" i="1"/>
  <c r="S432" i="1"/>
  <c r="S435" i="1"/>
  <c r="S452" i="1"/>
  <c r="S455" i="1"/>
  <c r="S591" i="1"/>
  <c r="S592" i="1"/>
  <c r="S595" i="1"/>
  <c r="S596" i="1"/>
  <c r="S661" i="1"/>
  <c r="S676" i="1"/>
  <c r="S678" i="1"/>
  <c r="S680" i="1"/>
  <c r="S682" i="1"/>
  <c r="S372" i="1"/>
  <c r="S588" i="1"/>
  <c r="S208" i="1"/>
  <c r="S225" i="1"/>
  <c r="S231" i="1"/>
  <c r="S246" i="1"/>
  <c r="S248" i="1"/>
  <c r="S250" i="1"/>
  <c r="S252" i="1"/>
  <c r="S254" i="1"/>
  <c r="S256" i="1"/>
  <c r="S258" i="1"/>
  <c r="S260" i="1"/>
  <c r="S262" i="1"/>
  <c r="S264" i="1"/>
  <c r="S266" i="1"/>
  <c r="S269" i="1"/>
  <c r="S285" i="1"/>
  <c r="S298" i="1"/>
  <c r="S300" i="1"/>
  <c r="S307" i="1"/>
  <c r="S355" i="1"/>
  <c r="S356" i="1"/>
  <c r="S364" i="1"/>
  <c r="S366" i="1"/>
  <c r="S457" i="1"/>
  <c r="S491" i="1"/>
  <c r="S494" i="1"/>
  <c r="S506" i="1"/>
  <c r="S520" i="1"/>
  <c r="S522" i="1"/>
  <c r="S524" i="1"/>
  <c r="S526" i="1"/>
  <c r="S528" i="1"/>
  <c r="S531" i="1"/>
  <c r="S533" i="1"/>
  <c r="S536" i="1"/>
  <c r="S589" i="1"/>
  <c r="S646" i="1"/>
  <c r="S648" i="1"/>
  <c r="S650" i="1"/>
  <c r="S652" i="1"/>
  <c r="S656" i="1"/>
  <c r="S674" i="1"/>
  <c r="S675" i="1"/>
  <c r="S684" i="1"/>
  <c r="S687" i="1"/>
  <c r="S16" i="1"/>
  <c r="S50" i="1"/>
  <c r="S58" i="1"/>
  <c r="S60" i="1"/>
  <c r="S62" i="1"/>
  <c r="S64" i="1"/>
  <c r="S108" i="1"/>
  <c r="S176" i="1"/>
  <c r="S184" i="1"/>
  <c r="S196" i="1"/>
  <c r="S45" i="1"/>
  <c r="S54" i="1"/>
  <c r="S70" i="1"/>
  <c r="S78" i="1"/>
  <c r="S84" i="1"/>
  <c r="S103" i="1"/>
  <c r="S180" i="1"/>
  <c r="S185" i="1"/>
  <c r="S212" i="1"/>
  <c r="S226" i="1"/>
  <c r="S235" i="1"/>
  <c r="S242" i="1"/>
  <c r="S279" i="1"/>
  <c r="S292" i="1"/>
  <c r="S333" i="1"/>
  <c r="S338" i="1"/>
  <c r="S340" i="1"/>
  <c r="S342" i="1"/>
  <c r="S347" i="1"/>
  <c r="S352" i="1"/>
  <c r="S360" i="1"/>
  <c r="S389" i="1"/>
  <c r="S413" i="1"/>
  <c r="S431" i="1"/>
  <c r="S438" i="1"/>
  <c r="S442" i="1"/>
  <c r="S445" i="1"/>
  <c r="S447" i="1"/>
  <c r="S450" i="1"/>
  <c r="S451" i="1"/>
  <c r="S464" i="1"/>
  <c r="S467" i="1"/>
  <c r="S468" i="1"/>
  <c r="S471" i="1"/>
  <c r="S472" i="1"/>
  <c r="S483" i="1"/>
  <c r="S485" i="1"/>
  <c r="S487" i="1"/>
  <c r="S510" i="1"/>
  <c r="S544" i="1"/>
  <c r="S571" i="1"/>
  <c r="S573" i="1"/>
  <c r="S575" i="1"/>
  <c r="S577" i="1"/>
  <c r="S585" i="1"/>
  <c r="S593" i="1"/>
  <c r="S633" i="1"/>
  <c r="S641" i="1"/>
  <c r="S657" i="1"/>
  <c r="S665" i="1"/>
  <c r="S667" i="1"/>
  <c r="S669" i="1"/>
  <c r="S679" i="1"/>
  <c r="S205" i="1"/>
  <c r="S202" i="1"/>
  <c r="S245" i="1"/>
  <c r="S247" i="1"/>
  <c r="S249" i="1"/>
  <c r="S251" i="1"/>
  <c r="S253" i="1"/>
  <c r="S255" i="1"/>
  <c r="S257" i="1"/>
  <c r="S259" i="1"/>
  <c r="S261" i="1"/>
  <c r="S263" i="1"/>
  <c r="S265" i="1"/>
  <c r="S267" i="1"/>
  <c r="S277" i="1"/>
  <c r="S281" i="1"/>
  <c r="S299" i="1"/>
  <c r="S390" i="1"/>
  <c r="S409" i="1"/>
  <c r="S410" i="1"/>
  <c r="S39" i="1"/>
  <c r="S43" i="1"/>
  <c r="S47" i="1"/>
  <c r="S82" i="1"/>
  <c r="S129" i="1"/>
  <c r="S177" i="1"/>
  <c r="S15" i="1"/>
  <c r="S77" i="1"/>
  <c r="S88" i="1"/>
  <c r="S90" i="1"/>
  <c r="S92" i="1"/>
  <c r="S94" i="1"/>
  <c r="S96" i="1"/>
  <c r="S102" i="1"/>
  <c r="S107" i="1"/>
  <c r="S111" i="1"/>
  <c r="S113" i="1"/>
  <c r="S118" i="1"/>
  <c r="S120" i="1"/>
  <c r="S190" i="1"/>
  <c r="S192" i="1"/>
  <c r="S193" i="1"/>
  <c r="S214" i="1"/>
  <c r="S216" i="1"/>
  <c r="S296" i="1"/>
  <c r="S297" i="1"/>
  <c r="S379" i="1"/>
  <c r="S401" i="1"/>
  <c r="S402" i="1"/>
  <c r="S414" i="1"/>
  <c r="S415" i="1"/>
  <c r="S56" i="1"/>
  <c r="S20" i="1"/>
  <c r="S33" i="1"/>
  <c r="S51" i="1"/>
  <c r="S72" i="1"/>
  <c r="S21" i="1"/>
  <c r="S23" i="1"/>
  <c r="S25" i="1"/>
  <c r="S27" i="1"/>
  <c r="S30" i="1"/>
  <c r="S35" i="1"/>
  <c r="S130" i="1"/>
  <c r="S132" i="1"/>
  <c r="S134" i="1"/>
  <c r="S136" i="1"/>
  <c r="S141" i="1"/>
  <c r="S146" i="1"/>
  <c r="S148" i="1"/>
  <c r="S150" i="1"/>
  <c r="S152" i="1"/>
  <c r="S154" i="1"/>
  <c r="S156" i="1"/>
  <c r="S161" i="1"/>
  <c r="S163" i="1"/>
  <c r="S165" i="1"/>
  <c r="S168" i="1"/>
  <c r="S170" i="1"/>
  <c r="S172" i="1"/>
  <c r="S198" i="1"/>
  <c r="S203" i="1"/>
  <c r="S209" i="1"/>
  <c r="S228" i="1"/>
  <c r="S232" i="1"/>
  <c r="S236" i="1"/>
  <c r="S240" i="1"/>
  <c r="S244" i="1"/>
  <c r="S287" i="1"/>
  <c r="S293" i="1"/>
  <c r="S302" i="1"/>
  <c r="S222" i="1"/>
  <c r="S274" i="1"/>
  <c r="S358" i="1"/>
  <c r="S398" i="1"/>
  <c r="S405" i="1"/>
  <c r="S406" i="1"/>
  <c r="S496" i="1"/>
  <c r="S516" i="1"/>
  <c r="S433" i="1"/>
  <c r="S453" i="1"/>
  <c r="S458" i="1"/>
  <c r="S492" i="1"/>
  <c r="S507" i="1"/>
  <c r="S511" i="1"/>
  <c r="S538" i="1"/>
  <c r="S541" i="1"/>
  <c r="S545" i="1"/>
  <c r="S590" i="1"/>
  <c r="S594" i="1"/>
  <c r="S598" i="1"/>
  <c r="S635" i="1"/>
  <c r="S659" i="1"/>
  <c r="S663" i="1"/>
  <c r="S673" i="1"/>
  <c r="S677" i="1"/>
  <c r="S681" i="1"/>
  <c r="S685" i="1"/>
  <c r="S393" i="1"/>
  <c r="S437" i="1"/>
  <c r="S439" i="1"/>
  <c r="S441" i="1"/>
  <c r="S443" i="1"/>
  <c r="S446" i="1"/>
  <c r="S449" i="1"/>
  <c r="S465" i="1"/>
  <c r="S497" i="1"/>
  <c r="S572" i="1"/>
  <c r="S574" i="1"/>
  <c r="S576" i="1"/>
  <c r="S601" i="1"/>
  <c r="S603" i="1"/>
  <c r="S605" i="1"/>
  <c r="S607" i="1"/>
  <c r="S609" i="1"/>
  <c r="S611" i="1"/>
  <c r="S613" i="1"/>
  <c r="S615" i="1"/>
  <c r="S617" i="1"/>
  <c r="S619" i="1"/>
  <c r="S623" i="1"/>
  <c r="S625" i="1"/>
  <c r="S627" i="1"/>
  <c r="S629" i="1"/>
  <c r="S631" i="1"/>
  <c r="S643" i="1"/>
  <c r="S645" i="1"/>
  <c r="S647" i="1"/>
  <c r="S649" i="1"/>
  <c r="S651" i="1"/>
  <c r="S653" i="1"/>
  <c r="S688" i="1"/>
  <c r="S690" i="1"/>
  <c r="S692" i="1"/>
  <c r="S694" i="1"/>
  <c r="S696" i="1"/>
  <c r="S698" i="1"/>
  <c r="S700" i="1"/>
  <c r="S702" i="1"/>
  <c r="S704" i="1"/>
  <c r="S706" i="1"/>
  <c r="S708" i="1"/>
  <c r="S710" i="1"/>
  <c r="S270" i="1"/>
  <c r="S289" i="1"/>
  <c r="S310" i="1"/>
  <c r="S312" i="1"/>
  <c r="S314" i="1"/>
  <c r="S319" i="1"/>
  <c r="S321" i="1"/>
  <c r="S323" i="1"/>
  <c r="S334" i="1"/>
  <c r="S339" i="1"/>
  <c r="S341" i="1"/>
  <c r="S343" i="1"/>
  <c r="S351" i="1"/>
  <c r="S363" i="1"/>
  <c r="S365" i="1"/>
  <c r="S373" i="1"/>
  <c r="S378" i="1"/>
  <c r="S380" i="1"/>
  <c r="S382" i="1"/>
  <c r="S384" i="1"/>
  <c r="S386" i="1"/>
  <c r="S419" i="1"/>
  <c r="S421" i="1"/>
  <c r="S423" i="1"/>
  <c r="S425" i="1"/>
  <c r="S428" i="1"/>
  <c r="S469" i="1"/>
  <c r="S476" i="1"/>
  <c r="S498" i="1"/>
  <c r="S503" i="1"/>
  <c r="S527" i="1"/>
  <c r="S530" i="1"/>
  <c r="S532" i="1"/>
  <c r="S534" i="1"/>
  <c r="S549" i="1"/>
  <c r="S551" i="1"/>
  <c r="S553" i="1"/>
  <c r="S555" i="1"/>
  <c r="S566" i="1"/>
  <c r="S568" i="1"/>
  <c r="S579" i="1"/>
  <c r="S581" i="1"/>
  <c r="S583" i="1"/>
  <c r="S637" i="1"/>
  <c r="S664" i="1"/>
  <c r="S666" i="1"/>
  <c r="S668" i="1"/>
  <c r="S670" i="1"/>
  <c r="S59" i="1"/>
  <c r="S63" i="1"/>
  <c r="S74" i="1"/>
  <c r="S91" i="1"/>
  <c r="S95" i="1"/>
  <c r="S104" i="1"/>
  <c r="S31" i="1"/>
  <c r="S57" i="1"/>
  <c r="S61" i="1"/>
  <c r="S66" i="1"/>
  <c r="S89" i="1"/>
  <c r="S93" i="1"/>
  <c r="S98" i="1"/>
  <c r="S112" i="1"/>
  <c r="S199" i="1"/>
  <c r="S268" i="1"/>
  <c r="S272" i="1"/>
  <c r="S278" i="1"/>
  <c r="S284" i="1"/>
  <c r="S115" i="1"/>
  <c r="S122" i="1"/>
  <c r="S126" i="1"/>
  <c r="S139" i="1"/>
  <c r="S144" i="1"/>
  <c r="S158" i="1"/>
  <c r="S182" i="1"/>
  <c r="S217" i="1"/>
  <c r="S223" i="1"/>
  <c r="S303" i="1"/>
  <c r="S173" i="1"/>
  <c r="S306" i="1"/>
  <c r="S317" i="1"/>
  <c r="S325" i="1"/>
  <c r="S329" i="1"/>
  <c r="S336" i="1"/>
  <c r="S345" i="1"/>
  <c r="S349" i="1"/>
  <c r="S354" i="1"/>
  <c r="S368" i="1"/>
  <c r="S375" i="1"/>
  <c r="S388" i="1"/>
  <c r="S484" i="1"/>
  <c r="S488" i="1"/>
  <c r="S501" i="1"/>
  <c r="S427" i="1"/>
  <c r="S394" i="1"/>
  <c r="S448" i="1"/>
  <c r="S462" i="1"/>
  <c r="S466" i="1"/>
  <c r="S470" i="1"/>
  <c r="S474" i="1"/>
  <c r="S478" i="1"/>
  <c r="S482" i="1"/>
  <c r="S486" i="1"/>
  <c r="S436" i="1"/>
  <c r="S440" i="1"/>
  <c r="S481" i="1"/>
  <c r="S519" i="1"/>
  <c r="S521" i="1"/>
  <c r="S523" i="1"/>
  <c r="S525" i="1"/>
  <c r="S559" i="1"/>
  <c r="S563" i="1"/>
  <c r="S586" i="1"/>
  <c r="S638" i="1"/>
  <c r="S644" i="1"/>
  <c r="S621" i="1"/>
  <c r="S640" i="1"/>
  <c r="S557" i="1"/>
  <c r="S561" i="1"/>
  <c r="S556" i="1"/>
  <c r="S602" i="1"/>
  <c r="S604" i="1"/>
  <c r="S606" i="1"/>
  <c r="S608" i="1"/>
  <c r="S610" i="1"/>
  <c r="S612" i="1"/>
  <c r="S614" i="1"/>
  <c r="S616" i="1"/>
  <c r="S618" i="1"/>
  <c r="S620" i="1"/>
  <c r="S622" i="1"/>
  <c r="S624" i="1"/>
  <c r="S626" i="1"/>
  <c r="S628" i="1"/>
  <c r="S630" i="1"/>
  <c r="S654" i="1"/>
  <c r="S671" i="1"/>
</calcChain>
</file>

<file path=xl/sharedStrings.xml><?xml version="1.0" encoding="utf-8"?>
<sst xmlns="http://schemas.openxmlformats.org/spreadsheetml/2006/main" count="4132" uniqueCount="847">
  <si>
    <t>DIRECCION DE RECURSOS HUMANOS</t>
  </si>
  <si>
    <t>RELACION DE SERVIDORES TEMPORALES</t>
  </si>
  <si>
    <t>NO</t>
  </si>
  <si>
    <t>CEDULA</t>
  </si>
  <si>
    <t>EMPLEADOS</t>
  </si>
  <si>
    <t>LUGAR FUNCIONES</t>
  </si>
  <si>
    <t>CARGOS</t>
  </si>
  <si>
    <t>TIPO EMPLEADO</t>
  </si>
  <si>
    <t>GENERO</t>
  </si>
  <si>
    <t>INGRESO BRUTO</t>
  </si>
  <si>
    <t>AFP</t>
  </si>
  <si>
    <t>ISR</t>
  </si>
  <si>
    <t>SFS</t>
  </si>
  <si>
    <t>OTROS DESC.</t>
  </si>
  <si>
    <t>TOTAL DESC.</t>
  </si>
  <si>
    <t>NETO</t>
  </si>
  <si>
    <t>DESDE</t>
  </si>
  <si>
    <t>HASTA</t>
  </si>
  <si>
    <t>C1</t>
  </si>
  <si>
    <t>C2</t>
  </si>
  <si>
    <t>.</t>
  </si>
  <si>
    <t>FRANCISCO RAMON ALVAREZ POLANCO</t>
  </si>
  <si>
    <t>VICEMINISTERIO DE GESTION AMBIENTAL</t>
  </si>
  <si>
    <t>COORDINADOR (A)</t>
  </si>
  <si>
    <t>EMPLEADOS TEMPORALES</t>
  </si>
  <si>
    <t>MASCULINO</t>
  </si>
  <si>
    <t>ADRIAN FRANCISCO GANAN GARCIA</t>
  </si>
  <si>
    <t>ANALISTA DE GESTION AMBIENTAL</t>
  </si>
  <si>
    <t>LISSA AIMET MATOS REYES</t>
  </si>
  <si>
    <t>FEMENINO</t>
  </si>
  <si>
    <t>SUSAN DE LOS SANTOS MIRANDA</t>
  </si>
  <si>
    <t>ANALISTA</t>
  </si>
  <si>
    <t>MILEDYS RESTITUYO MARTE DE GROTHUES</t>
  </si>
  <si>
    <t>SOCIOLOGO</t>
  </si>
  <si>
    <t>JOSE NICOLAS PERALTA VILLAR</t>
  </si>
  <si>
    <t>GEOLOGO (A)</t>
  </si>
  <si>
    <t>CINTHIA GISSELL DE LA ROSA FELIZ</t>
  </si>
  <si>
    <t>DIRECCION DE EVALUACION DE IMPACTO AMBIENTAL</t>
  </si>
  <si>
    <t>ANALISTA GESTION AMBIENTAL</t>
  </si>
  <si>
    <t>NATALY AMAYA DOMINGUEZ LOPEZ</t>
  </si>
  <si>
    <t>CARLOS MANUEL RAMIREZ LEBRON</t>
  </si>
  <si>
    <t>TECNICO</t>
  </si>
  <si>
    <t>BILLY MANUEL BATISTA ESPINOSA</t>
  </si>
  <si>
    <t>JADE MARIA TREJO BONILLA</t>
  </si>
  <si>
    <t>DULCE MARIA ENCARNACION MONTERO</t>
  </si>
  <si>
    <t>CARLOS MANUEL MONTERO ENCARNACION</t>
  </si>
  <si>
    <t>ANTONIO FRANCISCO QUEZADA MORILLO</t>
  </si>
  <si>
    <t>DIRECCION DE CALIDAD AMBIENTAL</t>
  </si>
  <si>
    <t>MAGDA ALICIA PEREZ PAULINO</t>
  </si>
  <si>
    <t>HENNESSYS VARGAS RAMIREZ</t>
  </si>
  <si>
    <t>IVAN MANUEL GRULLON BORDAS</t>
  </si>
  <si>
    <t>JUDITH ZARINA DE JESUS MORDAN</t>
  </si>
  <si>
    <t>DIRECCION PRODUCCION Y CONSUMO SOSTENIBLE</t>
  </si>
  <si>
    <t>GERARDO EUGENIO TERRERO BAUTISTA</t>
  </si>
  <si>
    <t>DEPARTAMENTO DE EVALUACIO DE PRODUCCION MAS LIMPIA</t>
  </si>
  <si>
    <t>ENCARGADO (A)</t>
  </si>
  <si>
    <t>YERSON MANUEL LAJARA FAJARDO</t>
  </si>
  <si>
    <t>DEPARTAMENTO FOMENTO DE PRODUCCION SOSTENIBLE</t>
  </si>
  <si>
    <t>TEODORO BELEN SEVERINO</t>
  </si>
  <si>
    <t>VICEMINISTERIO DE AREAS PROTEGIDAS Y BIODIVERSIDAD</t>
  </si>
  <si>
    <t>ADMINISTRADOR DE AREAS</t>
  </si>
  <si>
    <t>ROSA ZORRILLA PEGUERO</t>
  </si>
  <si>
    <t>JOSE RAMON CORTORREAL RODRIGUEZ</t>
  </si>
  <si>
    <t>SANDY ANTONIO DOMINGUEZ BAUTISTA</t>
  </si>
  <si>
    <t>CARLOS LUIS RIVERA BASTARDO</t>
  </si>
  <si>
    <t>ELVIN HERNANDEZ SILVEN</t>
  </si>
  <si>
    <t>FRANCISCO ALBERTO JIMENEZ SENA</t>
  </si>
  <si>
    <t>ADMINISTRADOR (A)</t>
  </si>
  <si>
    <t>JUAN YSIDRO CRUZ SANTOS</t>
  </si>
  <si>
    <t>MORAIMA ALONZO VENTURA</t>
  </si>
  <si>
    <t>ROQUE ANTONIO TAVERAS CABRERA</t>
  </si>
  <si>
    <t>FROILIAN FELIZ VARGAS</t>
  </si>
  <si>
    <t>BRENDA YSABEL MARTINEZ</t>
  </si>
  <si>
    <t>WINSTON GONZALEZ BEATO</t>
  </si>
  <si>
    <t>ENCARGADO DEL DEPTO. DE GESTI</t>
  </si>
  <si>
    <t>MAXIMO EDUARDO VIÑAS NARDI</t>
  </si>
  <si>
    <t>ENCARGADO(A) DEPARTAMENTO</t>
  </si>
  <si>
    <t>JOSE RAMON PEREZ ALMONTE</t>
  </si>
  <si>
    <t>THELMA PATRICIA ALCANTARA ROA</t>
  </si>
  <si>
    <t>JOSE DANNY ORTEGA ZAPATA</t>
  </si>
  <si>
    <t>NEY EDUARDO SOTO DE LOS SANTOS</t>
  </si>
  <si>
    <t>DIRECCION DE AREAS PROTEGIDAS</t>
  </si>
  <si>
    <t>DIRECTOR (A)</t>
  </si>
  <si>
    <t>PETRUZKA GENOVEVA ALEXANDRA REDONDO</t>
  </si>
  <si>
    <t>JOSE RAMON DURAN REYES</t>
  </si>
  <si>
    <t>HEINO HENRI SONNI VELOZ</t>
  </si>
  <si>
    <t>HALLE ALBERTO JACKSON</t>
  </si>
  <si>
    <t>LEPIDO LEONEL POLANCO</t>
  </si>
  <si>
    <t>AMAURY JOSE INFANTE BALBI</t>
  </si>
  <si>
    <t>MANUEL ANTONIO HICHEZ FERMIN</t>
  </si>
  <si>
    <t>VETERINARIO</t>
  </si>
  <si>
    <t>CINTHIA BIANELLY MATIAS GARCIA</t>
  </si>
  <si>
    <t>MILKYARA MERAN POLANCO</t>
  </si>
  <si>
    <t>DEPARTAMENTO DE GESTION DE AREAS PROTEGIDAS</t>
  </si>
  <si>
    <t>FRANCISCO GUILLERMO GARCIA  VARGAS</t>
  </si>
  <si>
    <t>DEPARTAMENTO DE ECOTURISMO Y USO PUBLICO</t>
  </si>
  <si>
    <t>PROMOTOR (A)</t>
  </si>
  <si>
    <t>RONNY MILCIADES SANTANA ESPIRITUSAN</t>
  </si>
  <si>
    <t>DIVISION DE INSPECCION DE VIDA SILVESTRE</t>
  </si>
  <si>
    <t>INSPECTOR (A)</t>
  </si>
  <si>
    <t>INDIRA ALTAGRACIA SANCHEZ JIMENEZ</t>
  </si>
  <si>
    <t>DEPARTAMENTO DE VIDA SILVESTRE</t>
  </si>
  <si>
    <t>INSPECTORA</t>
  </si>
  <si>
    <t>BARTOLA ALMONTE HERRERAS</t>
  </si>
  <si>
    <t>VICEMINISTERIO DE SUELOS Y AGUA</t>
  </si>
  <si>
    <t>ASISTENTE TECNICO</t>
  </si>
  <si>
    <t>MARIA MAGDALENA MARTES SANTANA DE FERRERAS</t>
  </si>
  <si>
    <t>HECTOR GARIBALDIS PEREZ ACOSTA</t>
  </si>
  <si>
    <t>CARMEN DELIA MOQUEA GENAO</t>
  </si>
  <si>
    <t>FRANCISCO ABIGAIL SENA SENA</t>
  </si>
  <si>
    <t>WELLINGTON ANTONIO VASQUEZ</t>
  </si>
  <si>
    <t>JUAN MARCOS LEDESMA SANTOS</t>
  </si>
  <si>
    <t>CLAUDIO ALBERTO PERALTA ANGELES</t>
  </si>
  <si>
    <t>LUIS MOISES CUELLO DIAZ</t>
  </si>
  <si>
    <t>NATANAEL ADAMES SANTOS</t>
  </si>
  <si>
    <t>OBIT ALBERTO LOPEZ MORENO</t>
  </si>
  <si>
    <t>RUDY VIANNEY OVIEDO PEGUERO</t>
  </si>
  <si>
    <t>CESAR FEDERICO LARANCUENT NUÑEZ</t>
  </si>
  <si>
    <t>DIRECCION DE SUELOS</t>
  </si>
  <si>
    <t>RAFAEL ALFREDO PEREYRA DE LA ROSA</t>
  </si>
  <si>
    <t>NELSON NICOLAS DE JESUS GENAO RODRI</t>
  </si>
  <si>
    <t>CESAR AUGUSTO TEJEDA READ</t>
  </si>
  <si>
    <t>JUAN DARIO GARCIA DOMINGUEZ</t>
  </si>
  <si>
    <t>CAROLINA PEREZ PEREZ</t>
  </si>
  <si>
    <t>KELVIN STWART CASTELLANO GUTIERREZ</t>
  </si>
  <si>
    <t>NATALIA GOMEZ ENCARNACION</t>
  </si>
  <si>
    <t>MARIA DEL CARMEN ESPINOSA BRITO</t>
  </si>
  <si>
    <t>BIENVENIDO RAMIREZ</t>
  </si>
  <si>
    <t>AGRIMENSOR</t>
  </si>
  <si>
    <t>RAMONA LIDIBERT GONZALEZ GONZALEZ</t>
  </si>
  <si>
    <t>DIRECCION DE AGUAS</t>
  </si>
  <si>
    <t>ELPIDIO TINEO MAÑON</t>
  </si>
  <si>
    <t>KARLA MIREYA BAEZ OLIVARES</t>
  </si>
  <si>
    <t>JUAN ENRIQUE PADILLA DUJARRIC</t>
  </si>
  <si>
    <t>DIRECCION DE RECURSOS MINEROS</t>
  </si>
  <si>
    <t>WILSON DE JESUS CASTILLO RODRIGUEZ</t>
  </si>
  <si>
    <t>JUANA ISABEL GUTIERREZ MUÑOZ</t>
  </si>
  <si>
    <t>JUAN MANUEL LEONARDO GRILLO BERAS</t>
  </si>
  <si>
    <t>VICEMINISTERIO DE COOPERACION INTERNACIONAL</t>
  </si>
  <si>
    <t>MELISA MARIA GUZMAN BENCOSME</t>
  </si>
  <si>
    <t>HAROLENNE VIRGINIA GOMEZ PEREZ</t>
  </si>
  <si>
    <t>ANALISTA COOPERACION INTERNAC</t>
  </si>
  <si>
    <t>SARAH MARIA MARTINEZ SANTANA</t>
  </si>
  <si>
    <t>CESAR AUGUSTO ABRILL CACERES</t>
  </si>
  <si>
    <t>DIRECCION DE ADAPATACION Y MITIGACION DEL CAMBIO CLIMATICO-MIMARENA</t>
  </si>
  <si>
    <t>ESTHER MARIA VILLALONA GARCIA</t>
  </si>
  <si>
    <t>ANALISTA FINANCIERA</t>
  </si>
  <si>
    <t>GABRIELA PEREZMELLA ITURBIDES</t>
  </si>
  <si>
    <t>IVAN MARCELL CRUZ BURGOS</t>
  </si>
  <si>
    <t>DIRECCION DE MECANISMOS FINANCIEROS Y MANEJO DE PORTAFOLIO</t>
  </si>
  <si>
    <t>CHAYMI VLADIMIR RODRIGUEZ MATOS</t>
  </si>
  <si>
    <t>VICEMINISTERIO DE RECURSOS COSTEROS Y MARINOS</t>
  </si>
  <si>
    <t>INSPECTOR COSTEROS MARINOS</t>
  </si>
  <si>
    <t>PERSIO RAFAEL QUEZADA REYNOSO</t>
  </si>
  <si>
    <t>ABOGADO (A)</t>
  </si>
  <si>
    <t>ALBA MARINA CAAMAÑO FELIZ</t>
  </si>
  <si>
    <t>BIOLOGO</t>
  </si>
  <si>
    <t>DAHIANA GUZMAN BAEZ</t>
  </si>
  <si>
    <t>JUAN LUIS GONZALEZ MINAYA</t>
  </si>
  <si>
    <t>DEPARTAMENTO DE ORDENAMIENTO DE RECURSOS COSTEROS MARINOS-MIMARENA</t>
  </si>
  <si>
    <t>CIRILO DE LA CRUZ</t>
  </si>
  <si>
    <t>DEPARTAMENTO DE CONTROL Y VIGILANCIA DE ZONA COSTERO MARINA-MIMARENA</t>
  </si>
  <si>
    <t>ENMANUEL HERNANDEZ DURAN</t>
  </si>
  <si>
    <t>VICEMINISTERIO DE RECURSOS FORESTALES</t>
  </si>
  <si>
    <t>ANALISTA SISTEMAS INFORMATICO</t>
  </si>
  <si>
    <t>CELESTE HERASME FERRERAS</t>
  </si>
  <si>
    <t>RADARE VICENTE MONTERO</t>
  </si>
  <si>
    <t>DIRECCION DE REFORESTACION Y FOMENTO FORESTAL</t>
  </si>
  <si>
    <t>MANUEL EDUARDO MARTINEZ</t>
  </si>
  <si>
    <t>LUIS RAFAEL GRULLON LORA</t>
  </si>
  <si>
    <t>INEPECTOR FORESTAL</t>
  </si>
  <si>
    <t>ANDRES ROBERTO DE LEON ENCARNACION</t>
  </si>
  <si>
    <t>SUPERVISOR BRIGADA</t>
  </si>
  <si>
    <t>JUAN CARLOS EUSEBIO</t>
  </si>
  <si>
    <t>SUPERVISOR DE ZONA</t>
  </si>
  <si>
    <t>JOSE LUIS CASTILLO FERRERAS</t>
  </si>
  <si>
    <t>ANALISTA DE COSTEROS MARINOS</t>
  </si>
  <si>
    <t>RUDY PEREZ MANZUETA</t>
  </si>
  <si>
    <t>OMAIRA CASTILLO GENAO</t>
  </si>
  <si>
    <t>TECNICO EN RECURSOS FORESTALE</t>
  </si>
  <si>
    <t>ELIZABETH ROSARIO GUZMAN</t>
  </si>
  <si>
    <t>JUANA STEFANI MARTINEZ MONTILLA</t>
  </si>
  <si>
    <t>BANCO DE SEMILLAS ENDEMICAS Y NATIVAS</t>
  </si>
  <si>
    <t>JOSE JIMENEZ GALVA</t>
  </si>
  <si>
    <t>DIRECCION DE BOSQUES Y MANEJO FORESTAL</t>
  </si>
  <si>
    <t>COORDINADOR REGIONAL</t>
  </si>
  <si>
    <t>DOMINGO ALADINO PEÑA AQUINO</t>
  </si>
  <si>
    <t>SERGIO OMAR FERRERAS CAPRETTINI</t>
  </si>
  <si>
    <t>DEPARTAMENTO DE INDUSTRIALIZACION Y COMERCIO DE PRODUCTOS FORESTALES</t>
  </si>
  <si>
    <t>ELADIO GERMAN DIAZ</t>
  </si>
  <si>
    <t>DIRECCION DE REVISION Y ANALISIS DE OPERACIONES</t>
  </si>
  <si>
    <t>MELVYN PAULINO PUJOLS</t>
  </si>
  <si>
    <t>YEISON TEYDER LAMA RODRIGUEZ</t>
  </si>
  <si>
    <t>EDINSON MENDEZ FELIZ</t>
  </si>
  <si>
    <t>DIANELA RAMONA ALEMAN ACOSTA DE SUAREZ</t>
  </si>
  <si>
    <t>JOSMAR ABREU ROSARIO</t>
  </si>
  <si>
    <t>STEFANY DEL CARMEN MUÑOZ DURAN</t>
  </si>
  <si>
    <t>ANACLEDIO MUÑOZ NUÑEZ</t>
  </si>
  <si>
    <t>VLADIMIR ANTONIO FELIX MERCEDES</t>
  </si>
  <si>
    <t>DOMINGUITA RAMIREZ OTAÑO</t>
  </si>
  <si>
    <t>ANALISTA LEGAL</t>
  </si>
  <si>
    <t>OMAR ANTONIO PERALTA ZABALA</t>
  </si>
  <si>
    <t>ANALISTA CONTROL INTERNO</t>
  </si>
  <si>
    <t>FAUSTINO PERALTA MONTERO</t>
  </si>
  <si>
    <t>OFICINA DE ACCESO A LA INFORMACION PUBLICA</t>
  </si>
  <si>
    <t>SHEINER ADAMES TORRES</t>
  </si>
  <si>
    <t>DIRECCION JURIDICA</t>
  </si>
  <si>
    <t>DIRECTOR (A) JURIDICO</t>
  </si>
  <si>
    <t>SOLANGEY SUHEY REYES GUZMAN</t>
  </si>
  <si>
    <t>AMAURY JOSE REYES SANCHEZ</t>
  </si>
  <si>
    <t>ENC. DEPARTAMENTO DE LITIGIO</t>
  </si>
  <si>
    <t>CAROLINA ALTAGRACIA SOLANO JAQUEZ</t>
  </si>
  <si>
    <t>COORDINADORA ADMINISTRATIVA</t>
  </si>
  <si>
    <t>GLURIS DELDINES HERASME HERASME</t>
  </si>
  <si>
    <t>ERVIN HIRUJO GARCIA</t>
  </si>
  <si>
    <t>ALENNY HERNANDEZ FELIZ</t>
  </si>
  <si>
    <t>ANTHONY FANITH SANCHEZ</t>
  </si>
  <si>
    <t>JORGE LUIS MERCEDES CASTRO</t>
  </si>
  <si>
    <t>LEYDI CRISTINA ARISTY MENDEZ DE VAR</t>
  </si>
  <si>
    <t>JUDITH BUENO MARTINEZ</t>
  </si>
  <si>
    <t>PAOLA MARINA DE LEON ESTRELLA</t>
  </si>
  <si>
    <t>ENMANUEL MANRIQUE DE LA CRUZ PEGUER</t>
  </si>
  <si>
    <t>FRANKLIN MATEO SEGURA</t>
  </si>
  <si>
    <t>ANGEL BRAUDILIO NUÑEZ BORG</t>
  </si>
  <si>
    <t>FRANCISCO REYES FIGUEROA</t>
  </si>
  <si>
    <t>ISABEL FRANYELINA ENCARNACION CUEVA</t>
  </si>
  <si>
    <t>JUAN ANTONIO MARTINEZ JIMENEZ</t>
  </si>
  <si>
    <t>HECTOR EMILIO CUEVAS PEGUERO</t>
  </si>
  <si>
    <t>JANIEL RAFAEL NUÑEZ PARDILLA</t>
  </si>
  <si>
    <t>WANDA LIDYA TORRES GIL</t>
  </si>
  <si>
    <t>RICARDO YSRAEL TAVAREZ</t>
  </si>
  <si>
    <t>DEPARTAMENTO DE ELABORACION DE DOCUMENTOS LEGALES</t>
  </si>
  <si>
    <t>ENC. DPTO. ELABORACION DOCUME</t>
  </si>
  <si>
    <t>AGUEDA ZUNILDA SUAREZ ORTIZ DE PIME</t>
  </si>
  <si>
    <t>DIRECTOR (A) RECURSOS HUMANOS</t>
  </si>
  <si>
    <t>IVELISSE ALTAGRACIA LANTIGUA MUÑOZ</t>
  </si>
  <si>
    <t>YRAYMA PALMIRA ARAUJO DE AQUINO</t>
  </si>
  <si>
    <t>ANALISTA DE RECURSOS HUMANOS</t>
  </si>
  <si>
    <t>ARISLEIDA APONTE PEREZ</t>
  </si>
  <si>
    <t>MEDICO GENERAL</t>
  </si>
  <si>
    <t>MARTHA FERNANDA MEJIA GUZMAN</t>
  </si>
  <si>
    <t>PSICOLOGO (A)</t>
  </si>
  <si>
    <t>CARLOS ALBERTO SALADIN DIAZ</t>
  </si>
  <si>
    <t>DEPARTAMENTO DE REGISTRO, CONTROL Y NOMINA</t>
  </si>
  <si>
    <t>ENC. DE REGISTRO,CONTROL Y NOMINA</t>
  </si>
  <si>
    <t>MARIA ICELSA VARGAS HENRIQUEZ</t>
  </si>
  <si>
    <t>DEPARTAMENTO DE ANALISIS PREVIO</t>
  </si>
  <si>
    <t>DORANNY FELIZ FELIZ</t>
  </si>
  <si>
    <t>RUTH ERIDANIA MARTINEZ SEVERINO</t>
  </si>
  <si>
    <t>TECNICO DE RECURSOS HUMANOS</t>
  </si>
  <si>
    <t>DEPARTAMENTO DE RECLUTAMIENTO Y SELECCIÓN DE PERSONAL</t>
  </si>
  <si>
    <t>FLOR DEL ALBA GARCIA CALIZAN</t>
  </si>
  <si>
    <t>ENCARGADO (A) DEPTO RECLUTAMIENTO Y SELECCIÓN DE PERSONAL</t>
  </si>
  <si>
    <t>KATIUSCA SANCHEZ MATEO</t>
  </si>
  <si>
    <t>RAMON AMAURY CANDELARIO CORNELIO</t>
  </si>
  <si>
    <t>DEPARTAMENTO DE EVALUACION DEL DESEMPEÑO Y CAPACITACION</t>
  </si>
  <si>
    <t>ANALISTA CAPACITACION Y DESAR</t>
  </si>
  <si>
    <t>AWILDA ESTEFANY DE LOS SANTOS VILLA</t>
  </si>
  <si>
    <t>DEPARTAMENTO DE RELACIONES LABORALES Y SOCIALES</t>
  </si>
  <si>
    <t>WINDINK RAMIREZ MARTE</t>
  </si>
  <si>
    <t>ENCARGADO (A) DEPARTAMENTO</t>
  </si>
  <si>
    <t>FLOR ELBA DEL CARMEN GONZALEZ DE SANCHEZ</t>
  </si>
  <si>
    <t>ANA MANUELA CARBONELL RODRIGUEZ</t>
  </si>
  <si>
    <t>MONTSERRAT ALTAGRACIA PUIG NUÑEZ</t>
  </si>
  <si>
    <t>DIRECCION DE COMUNICACIONES</t>
  </si>
  <si>
    <t>ASESOR</t>
  </si>
  <si>
    <t>KATIA BEATRIZ GUTIERREZ BALBUENA</t>
  </si>
  <si>
    <t>DIRECTOR (A) COMUNICACIONES</t>
  </si>
  <si>
    <t>JANIBEL GARCIA TEJEDA</t>
  </si>
  <si>
    <t>PAMELA GUZMAN RODRIGUEZ</t>
  </si>
  <si>
    <t>HIRBIN ALEJANDRO MANZUETA</t>
  </si>
  <si>
    <t>GESTOR DE REDES SOCIALES</t>
  </si>
  <si>
    <t>ANDRY JAVIER HERRERA DE LA ROSA</t>
  </si>
  <si>
    <t>PERIODISTA</t>
  </si>
  <si>
    <t>JOSE LUIS BASTARDO SANTANA</t>
  </si>
  <si>
    <t>EDITOR (A)</t>
  </si>
  <si>
    <t>KELVIN LIRIANO TEJADA</t>
  </si>
  <si>
    <t>CAMAROGRAFO</t>
  </si>
  <si>
    <t>YUDERKA DEL CARMEN ARRENDELL HOLGUI</t>
  </si>
  <si>
    <t>DIRECCION DE PLANIFICACION Y DESARROLLO</t>
  </si>
  <si>
    <t>CARLOS DANIEL TAVERAS DE MOYA</t>
  </si>
  <si>
    <t>ENC. DESARROLLO INSTITUCIONAL</t>
  </si>
  <si>
    <t>FLORANGEL LIROPEYA ARAUJO HERNANDEZ</t>
  </si>
  <si>
    <t>SULMIRA ESTHER MORENO GRULLON</t>
  </si>
  <si>
    <t>ELIANNY MARCEL GELL ROSADO</t>
  </si>
  <si>
    <t>DEPARTAMENTO DE FORMULACION, MONITOREO Y EVALUACION DE PLANES, PROGRAMAS Y PROYECTOS</t>
  </si>
  <si>
    <t xml:space="preserve">ENC. DPTO. FORM. , MONITOREO </t>
  </si>
  <si>
    <t>JUNIOR ALBERTO PUJOLS ALCANTARA</t>
  </si>
  <si>
    <t>DEPARTAMENTO DE CALIDAD EN LA GESTION</t>
  </si>
  <si>
    <t xml:space="preserve">ENC. DEPARTAMENTO CALIDAD EN </t>
  </si>
  <si>
    <t>JUAN JOEL MEJIA SULLY</t>
  </si>
  <si>
    <t>ANALISTA CALIDAD EN LA GESTIO</t>
  </si>
  <si>
    <t>HANS RAFAEL TAVERAS MORDAN</t>
  </si>
  <si>
    <t>LUIS JOSE GONZALEZ LOPEZ</t>
  </si>
  <si>
    <t>DEPARTAMENTO PROVINCIAL DISTRITO NACIONAL-MIMARENA</t>
  </si>
  <si>
    <t>JUAN ANTONIO PEREZ ABREU</t>
  </si>
  <si>
    <t>SUPERVISOR (A)</t>
  </si>
  <si>
    <t>NELSON MEDINA SANCHEZ</t>
  </si>
  <si>
    <t>CLAUDIO MATEO MELO</t>
  </si>
  <si>
    <t>CARLOS JACOBO JAMES PEREZ</t>
  </si>
  <si>
    <t>SAMUEL EMILIO MOREL MORILLO</t>
  </si>
  <si>
    <t>GUSTAVO ADOLFO ESTEVEZ</t>
  </si>
  <si>
    <t>ANALISTA DE GESTION</t>
  </si>
  <si>
    <t>NIEVES IVANOVA ACEVEDO ABREU</t>
  </si>
  <si>
    <t>FRANKLIN JOSE RIJO OVIEDO</t>
  </si>
  <si>
    <t>WALQUIRIA DEL CARMEN ROJAS ROJAS</t>
  </si>
  <si>
    <t>JHOJANSER ENMANUEL ROSARIO PEREZ</t>
  </si>
  <si>
    <t>TECNICO ADMINISTRATIVO</t>
  </si>
  <si>
    <t>DEYVI ANTONIO DE LA ROSA CASTILLO</t>
  </si>
  <si>
    <t>RAFAEL RADHAMES NUÑEZ PEREZ</t>
  </si>
  <si>
    <t>BERNARDA SEGURA VICENTE</t>
  </si>
  <si>
    <t>GABRIELA CRISTINA TORRES</t>
  </si>
  <si>
    <t>MERCEDES ALTAGRACIA PASCAL SUERO</t>
  </si>
  <si>
    <t>LUIS ALBERTO CLASE CEPEDA</t>
  </si>
  <si>
    <t>PARALEGAL</t>
  </si>
  <si>
    <t>JOSE MERCEDES VARGAS BATISTA</t>
  </si>
  <si>
    <t>ROSA ISABEL CUELLO DE COLON</t>
  </si>
  <si>
    <t>DIRECCION DE TECNOLOGIA DE LA INFORMACION Y COMUNICACION</t>
  </si>
  <si>
    <t>JESUS ELIAS CASTRO BEATO</t>
  </si>
  <si>
    <t>YERY BOLIVAR DIAZ QUEZADA</t>
  </si>
  <si>
    <t>JOSE TOMAS DIAZ</t>
  </si>
  <si>
    <t>PEDRO ANTONIO HOLGUIN TAVERAS</t>
  </si>
  <si>
    <t>ADMINISTRADOR BASE DE DATOS</t>
  </si>
  <si>
    <t>JOAN ALEXANDER BREA MELLA</t>
  </si>
  <si>
    <t>ADMINSTRADOR/A SEGURIDAD TECN</t>
  </si>
  <si>
    <t>LUZ DEL CARMEN FELIX</t>
  </si>
  <si>
    <t>JANEIRO MOQUETE HERNANDEZ</t>
  </si>
  <si>
    <t>ADMINISTRADOR DE REDES</t>
  </si>
  <si>
    <t>OSCAR JOSE DE JESUS FERMIN</t>
  </si>
  <si>
    <t>LUIS HORACIO ALBERTO BONETTI</t>
  </si>
  <si>
    <t>ENC. DEPARTAMENTO OPERACIONES</t>
  </si>
  <si>
    <t>CARLOS REYES DE JESUS</t>
  </si>
  <si>
    <t>FELIX MANUEL MARTINEZ SOSA</t>
  </si>
  <si>
    <t>PABLO MIGUEL PEREZ TAVERAS</t>
  </si>
  <si>
    <t>ENC. DPTO. SEGURIDAD Y MONITO</t>
  </si>
  <si>
    <t>RANGEL FRANCISCO ACEVEDO FRIAS</t>
  </si>
  <si>
    <t>EDUARDO DANIEL MENDEZ GONZALEZ</t>
  </si>
  <si>
    <t>ALEX SERAFINI BETANCES</t>
  </si>
  <si>
    <t>EMMANUEL GUZMAN ENCARNACION</t>
  </si>
  <si>
    <t>JOSE ENRIQUE CAMINERO TERRERO</t>
  </si>
  <si>
    <t>FERNANDO ARTURO VALERIO DEL VALLE</t>
  </si>
  <si>
    <t>EDWARD ALFONSO DE LA ROSA BODRE</t>
  </si>
  <si>
    <t>TECNICO PROGRAMADOR</t>
  </si>
  <si>
    <t>FERNANDO ALEX HERNANDEZ SENA</t>
  </si>
  <si>
    <t>DAVID FRANCISCO TAVAREZ RODRIGUEZ</t>
  </si>
  <si>
    <t>JAVIER ALESSANDER MONTERO MONTERO</t>
  </si>
  <si>
    <t>FELIX ARIEL QUEVEDO PICHARDO</t>
  </si>
  <si>
    <t>SOPORTE TECNICO INFORMATICO</t>
  </si>
  <si>
    <t>JOHAN ALEXIS RAMOS PEÑA</t>
  </si>
  <si>
    <t>MIGUEL EDUARDO FERNANDEZ GONZALEZ</t>
  </si>
  <si>
    <t>NAYELY LARA CABRERA</t>
  </si>
  <si>
    <t>JAIRO JEREMIAS GARCIA GUZMAN</t>
  </si>
  <si>
    <t>LENIN OMAR SAVERY MARTINEZ</t>
  </si>
  <si>
    <t>SOPORTE USUARIO</t>
  </si>
  <si>
    <t>EMMANUEL SUERO GARCIA</t>
  </si>
  <si>
    <t>SOPORTE TECNICO</t>
  </si>
  <si>
    <t>JOSE ALCADIO DE LA CRUZ ALMANZAR</t>
  </si>
  <si>
    <t>SOPORTE INFORMATICO</t>
  </si>
  <si>
    <t>LUISIN ANTONIO NOVAS PEREZ</t>
  </si>
  <si>
    <t>LENIN RAMON BUENO RODRIGUEZ</t>
  </si>
  <si>
    <t>DIRECCION DE VENTANILLA UNICA DE SERVICIOS AMBIENTALES-MIMARENA</t>
  </si>
  <si>
    <t>NEFTALI ALCIBIADES BRITO RAMIREZ</t>
  </si>
  <si>
    <t>VIANNEY ROBLES ABREU</t>
  </si>
  <si>
    <t>CLARITZA DEL PILAR JEREZ RODRIGUEZ</t>
  </si>
  <si>
    <t>ALEXANDER VIDAL LEDESMA CAMPUSANO</t>
  </si>
  <si>
    <t>AUXILIAR</t>
  </si>
  <si>
    <t>WILBER ARIEL SANCHEZ</t>
  </si>
  <si>
    <t>DIRECCION FINANCIERA</t>
  </si>
  <si>
    <t>DIRECTOR FINANCIERO</t>
  </si>
  <si>
    <t>JOSE JOEL MARCANO CUBILETE</t>
  </si>
  <si>
    <t>ANALISTA FINANCIERO</t>
  </si>
  <si>
    <t>NAYROBY STEPHANY CAPELLAN REYES</t>
  </si>
  <si>
    <t>YOLANDA DE JESUS RODRIGUEZ CAMACHO</t>
  </si>
  <si>
    <t>NIRSA BERENICE VARGAS MARINES</t>
  </si>
  <si>
    <t>CONTADOR (A)</t>
  </si>
  <si>
    <t>KARINA FLORINEL FELIZ BAEZ</t>
  </si>
  <si>
    <t>DEPARTAMENTO DE PRESUPUESTO</t>
  </si>
  <si>
    <t>ENC. DPTO. PRESUPUESTO</t>
  </si>
  <si>
    <t>JOHNSON MANUEL MORENO CRUZ</t>
  </si>
  <si>
    <t>DEPARTAMENTO DE CONTABILIDAD</t>
  </si>
  <si>
    <t>ENCARGADO CONTABILIDAD</t>
  </si>
  <si>
    <t>DENNYS LUNA ORTIZ</t>
  </si>
  <si>
    <t>CONTADORA</t>
  </si>
  <si>
    <t>MARIEL GERMANIA MONTERO JIMENEZ</t>
  </si>
  <si>
    <t>ALEJANDRO ENRIQUE MAÑON CANDELARIO</t>
  </si>
  <si>
    <t>CRISTINA LOUIS MARTINEZ</t>
  </si>
  <si>
    <t>DORINA ALTAGRACIA PANIAGUA SANTOS</t>
  </si>
  <si>
    <t>GISELA JIMENEZ ENCARNACION</t>
  </si>
  <si>
    <t>PALOMA ELIZABETH MATOS FLORIAN</t>
  </si>
  <si>
    <t>AMALFE ALTAGRACIA MEJIA MEJIA</t>
  </si>
  <si>
    <t>TECNICO CONTABILIDAD</t>
  </si>
  <si>
    <t>ELY MASSIEL GONZALEZ FERRERAS</t>
  </si>
  <si>
    <t>RAMONA ALCANTARA CARO</t>
  </si>
  <si>
    <t>DEPARTAMENTO DE TESORERIA</t>
  </si>
  <si>
    <t>INDIANA RAMOS CANELA</t>
  </si>
  <si>
    <t>IRIS LEIDY DURAN DE ROJAS</t>
  </si>
  <si>
    <t>TECNICO DE TESORERIA</t>
  </si>
  <si>
    <t>ERNESTO ANTONIO BUSSI BRETON</t>
  </si>
  <si>
    <t>DIRECCION ADMINISTRATIVA</t>
  </si>
  <si>
    <t>ODALIS LUZ MARINA CASTAÑO CASTILLO</t>
  </si>
  <si>
    <t>COORDINADOR ADMINISTRATIVO</t>
  </si>
  <si>
    <t>ARIELA MARTE CASTILLO</t>
  </si>
  <si>
    <t>DEPARTAMENTO DE COMPRAS Y CONTRATACIONES</t>
  </si>
  <si>
    <t>ENC. DEPTO. DE COMPRAS Y CONT</t>
  </si>
  <si>
    <t>ERIANYI TATIS GOMEZ</t>
  </si>
  <si>
    <t>VLADIMIR LENIN CORDERO BRITO</t>
  </si>
  <si>
    <t>ANALISTA DE COMPRAS Y CONTRAT</t>
  </si>
  <si>
    <t>LOYDA TERESA MEDINA VALENZUELA</t>
  </si>
  <si>
    <t>ANEURYS FELIZ CUEVAS</t>
  </si>
  <si>
    <t>ELSY CRISTAL CASTILLO PEÑA</t>
  </si>
  <si>
    <t>LAYDIN WALESKA SANTANA MARTINEZ</t>
  </si>
  <si>
    <t>TECNICO DE COMPRAS</t>
  </si>
  <si>
    <t>FRANKLIN DE JESUS FURCAL NURSE</t>
  </si>
  <si>
    <t>DEPARTAMENTO DE SERVICIOS GENERALES</t>
  </si>
  <si>
    <t>ENC. DE SERVICIOS GENERALES</t>
  </si>
  <si>
    <t>JAVIER VASQUEZ</t>
  </si>
  <si>
    <t>DIVISION DE TRANSPORTACION</t>
  </si>
  <si>
    <t>ENCARGADO (A) DIVISION DE TRA</t>
  </si>
  <si>
    <t>HENRY JULIAN DISLA PERALTA</t>
  </si>
  <si>
    <t>EDWARD JOARI LOPEZ TAVAREZ</t>
  </si>
  <si>
    <t>BALBINA MERCEDES DE BATISTA</t>
  </si>
  <si>
    <t>RAUL GABRIEL CASTELLANOS GENAO</t>
  </si>
  <si>
    <t>ERIKA OVIEDO MERAN</t>
  </si>
  <si>
    <t>DIVISION DE CORRESPONDENCIA</t>
  </si>
  <si>
    <t>ENCARGADO (A) DIVISION CORRES</t>
  </si>
  <si>
    <t>MANUEL ABREU</t>
  </si>
  <si>
    <t>DIVISION DE ALMACEN Y SUMINISTRO</t>
  </si>
  <si>
    <t>GENESIS ANTONIO LUCIANO GARCIA</t>
  </si>
  <si>
    <t>DIVISION DE MANTENIMIENTO Y MAYORDOMIA</t>
  </si>
  <si>
    <t>ALEJANDRO DIAZ</t>
  </si>
  <si>
    <t>TECNICO EN REFRIGERACION</t>
  </si>
  <si>
    <t>RONALD REYES MARTINEZ</t>
  </si>
  <si>
    <t>DIVISION DE MANTENIMIENTO Y MAYORDOMINA</t>
  </si>
  <si>
    <t>ELECTRICISTA</t>
  </si>
  <si>
    <t>LUIS MARINO CEDEÑO DESPRADEL</t>
  </si>
  <si>
    <t>DEPARTAMENTO DE INGENIERIA Y ARQUITECTUR</t>
  </si>
  <si>
    <t>INGENIERO</t>
  </si>
  <si>
    <t>OSKARINA DOMKE GUZMAN</t>
  </si>
  <si>
    <t>DEPARTAMENTO DE INGENIERIA Y ARQUITECTURA</t>
  </si>
  <si>
    <t>ARQUITECTO (A)</t>
  </si>
  <si>
    <t>STEPHANIE DE JESUS ROJAS</t>
  </si>
  <si>
    <t>DIRECCION DE PARTICIPACION SOCIAL</t>
  </si>
  <si>
    <t>BEPSY CAROLINA MORALES GUTIERREZ</t>
  </si>
  <si>
    <t>DIRECCION DE INFORMACION AMBIENTAL Y DE RECURSOS NATURALES</t>
  </si>
  <si>
    <t>ELVIS JOSE BATISTA CUELLO</t>
  </si>
  <si>
    <t>PROFESOR (A)</t>
  </si>
  <si>
    <t>LUIS JOEL COLLADO DE LA CRUZ</t>
  </si>
  <si>
    <t>CLAUDIO EZEQUIEL COHEN BELLO</t>
  </si>
  <si>
    <t>FACILITADOR</t>
  </si>
  <si>
    <t>EDILBERTO DE LOS SANTOS FIGUEREO</t>
  </si>
  <si>
    <t>SOBEIRA TERESA BLASCO CONCEPCION</t>
  </si>
  <si>
    <t>YOLAINE MASSIEL MEDINA MATEO</t>
  </si>
  <si>
    <t>DEPARTAMENTO ESTADISTICAS AMBIENTALES</t>
  </si>
  <si>
    <t>ESTADISTICO</t>
  </si>
  <si>
    <t>MARICRIS GOMEZ MADE</t>
  </si>
  <si>
    <t>DIVISION DE CONSOLIDACION DE LA PRODUCCION ESTADISTICA</t>
  </si>
  <si>
    <t>ESTEBAN EMANUEL MORILLO FELIZ</t>
  </si>
  <si>
    <t>DIVISION DE ANALISIS Y DIFUSION DE LA PRODUCCION ESTADISTICA</t>
  </si>
  <si>
    <t>DIANA ALEJANDRA MURCIA STERLING</t>
  </si>
  <si>
    <t>DIRECCION DE EDUCACION AMBIENTALES-MIMARENA</t>
  </si>
  <si>
    <t>COORDINADOR ACADEMICO</t>
  </si>
  <si>
    <t>RAFAEL BASILIO PEÑA</t>
  </si>
  <si>
    <t>EDUCADOR AMBIENTAL</t>
  </si>
  <si>
    <t>MARIA TERESA RUSSO MELLA</t>
  </si>
  <si>
    <t>DIRECCION DE REGULACIONES AMBIENTALES-MIMARENA</t>
  </si>
  <si>
    <t>ESPECIALISTA</t>
  </si>
  <si>
    <t>CAROLYN MASSIEL DE LA ROSA ARIAS</t>
  </si>
  <si>
    <t>ANA PATRICIA OSSERS GERONIMO</t>
  </si>
  <si>
    <t>MARIA DEL PILAR PEÑA FIGUEROA</t>
  </si>
  <si>
    <t>SOLDELIZ ESTHER RIVERA PEREZ</t>
  </si>
  <si>
    <t>CARMINA MEJIA CASTILLO</t>
  </si>
  <si>
    <t>RAFAEL EUGENIO HERNANDEZ ROJAS</t>
  </si>
  <si>
    <t>MANUEL JOSE PEREZ ABREU</t>
  </si>
  <si>
    <t>DIRECCION DE FISCALIZACION Y GESTION DE RIEGOS-MIMARENA</t>
  </si>
  <si>
    <t>FRANCISCO JAVIER RANCIER LOPEZ</t>
  </si>
  <si>
    <t>ENCARGADO DIVISION</t>
  </si>
  <si>
    <t>ANA MARIA MATEO RAMIREZ</t>
  </si>
  <si>
    <t>ALVARO AMBIORIX MARCELINO TAVERAS</t>
  </si>
  <si>
    <t>ANALISTA DE GESTION DE RIESGO</t>
  </si>
  <si>
    <t>JERAL ALEXANDER BRITO VASQUEZ</t>
  </si>
  <si>
    <t>JOSE SERGIO ANTONIO ABREU PINEDA</t>
  </si>
  <si>
    <t>DEPARTAMENTO DE GESTION DE RIESGO AMBIENTALES</t>
  </si>
  <si>
    <t>LUZ MIGDALIA MATOS MONTAS</t>
  </si>
  <si>
    <t>PATRICIA DIAZ ACOSTA</t>
  </si>
  <si>
    <t>GILBERTO ENRIQUE VALDEZ GARRIDO</t>
  </si>
  <si>
    <t xml:space="preserve">COORDINADOR ADMINISTRATIVO Y </t>
  </si>
  <si>
    <t>MARCIA ACIALENNY GUZMAN AQUINO</t>
  </si>
  <si>
    <t>COORDINACION ADMINISTRATIVA Y FINANCIERA</t>
  </si>
  <si>
    <t>ERASMO RAFAEL PICHARDO CRUZ</t>
  </si>
  <si>
    <t>COORDINACION PROVINCIAL</t>
  </si>
  <si>
    <t>DIRECTOR REGIONAL</t>
  </si>
  <si>
    <t>JUAN CARLOS TORRES OLIVO</t>
  </si>
  <si>
    <t>DEPARTAMENTO PROVINCIAL MONTE PLATA -MIMARENA</t>
  </si>
  <si>
    <t>MARINA DE LA CONCEPCION VALERA REGU</t>
  </si>
  <si>
    <t>DEPARTAMENTO PROVINCIAL ESPAILLAT (MARENA)</t>
  </si>
  <si>
    <t>ROBERTO HEREDIA FULGENCIO</t>
  </si>
  <si>
    <t>SALTRAFAF SHAMIL DE LA CRUZ BRITO</t>
  </si>
  <si>
    <t>FRANCIS AMABLE PEGUERO CLETO</t>
  </si>
  <si>
    <t>LUIS RHADAMES MERCEDES</t>
  </si>
  <si>
    <t>PAOLA ALTAGRACIA PARRA MIESES</t>
  </si>
  <si>
    <t>PIERO BENJAMIN MONTERO RIVERA</t>
  </si>
  <si>
    <t>OSIRIS GAMALIEL AGUIAR CALZADO</t>
  </si>
  <si>
    <t>TECNICO DE RECURSOS FORESTALE</t>
  </si>
  <si>
    <t>RAMON EMILIO BELEN RAMIREZ</t>
  </si>
  <si>
    <t>MONICA ISABEL GALAN SOTO</t>
  </si>
  <si>
    <t>INSTITUTO TECNICO DE ESTUDIOS SUPERIORES DE MEDIO AMBIENTE Y RECURSOS NATURALES</t>
  </si>
  <si>
    <t>YOSAIRA MARIBEL QUEZADA VASQUEZ</t>
  </si>
  <si>
    <t>JORGE LUIS ABREU RODRIGUEZ</t>
  </si>
  <si>
    <t>GENESIS SANCHEZ VALENZUELA</t>
  </si>
  <si>
    <t>LUIS ANGEL DURAN PEÑA</t>
  </si>
  <si>
    <t>JUANA MARIA RODRIGUEZ JOAQUIN</t>
  </si>
  <si>
    <t>DEPARTAMENTO PROVINCIAL HERMANAS MIRABAL (MARENA)</t>
  </si>
  <si>
    <t>JOSE RAFAEL DE LA CRUZ ULLOA</t>
  </si>
  <si>
    <t>ELKIN RAFAEL DURAN SOLANO</t>
  </si>
  <si>
    <t>CARLOS EDUARDO MENA SOTO</t>
  </si>
  <si>
    <t>JOSE FRANCISCO MARTINEZ LOPEZ</t>
  </si>
  <si>
    <t>JESUS ATAWALPA UREÑA ALBERTO</t>
  </si>
  <si>
    <t>FREDY JOSE VASQUEZ YNOA</t>
  </si>
  <si>
    <t>JUAN EDUARDO GERMAN TEJADA</t>
  </si>
  <si>
    <t>DIOGENES PASTOR VALERIO ROSARIO</t>
  </si>
  <si>
    <t>FLORINDA ALEXANDRA ALTAGRACIA RIVAS</t>
  </si>
  <si>
    <t>EDDY GERALDINO HICIANO</t>
  </si>
  <si>
    <t>ANDRES LEDESMA CORTORREAL</t>
  </si>
  <si>
    <t>MIGUEL ANGEL ORTEGA DE LA CRUZ</t>
  </si>
  <si>
    <t>INGENIERO CIVIL</t>
  </si>
  <si>
    <t>JUAN ELIGIO LIRIANO CABRERA</t>
  </si>
  <si>
    <t>DANNIEL JOSE MARTE CACERES</t>
  </si>
  <si>
    <t>SEGUNDO RAFAEL REGALADO PEREZ</t>
  </si>
  <si>
    <t>DEPARTAMENTO PROVINCIAL MARIA TRINIDAD SANCHEZ (MARENA)</t>
  </si>
  <si>
    <t>MIGUEL TINEO HERNANDEZ</t>
  </si>
  <si>
    <t>SABAD SANTIAGO DIAZ</t>
  </si>
  <si>
    <t>FRANQUELIZ DE LOS SANTOS ROJAS</t>
  </si>
  <si>
    <t>ARGENYS EMILIANO FERNANDEZ JAVIER</t>
  </si>
  <si>
    <t>RAHDAMES ALEJANDRO ARIAS</t>
  </si>
  <si>
    <t>DEPARTAMENTO PROVINCIAL MONSEÑOR NOUEL (MARENA)</t>
  </si>
  <si>
    <t>CARLOS ENCARNACION VENTURA</t>
  </si>
  <si>
    <t>TOMAS GARCIA DIAZ</t>
  </si>
  <si>
    <t>KARLA ISMELDA PIÑA GARCIA</t>
  </si>
  <si>
    <t>RAMON GREGORIO TEJADA FERREIRA</t>
  </si>
  <si>
    <t>ENCARGADO PROVINCIAL</t>
  </si>
  <si>
    <t>FAUSTINO HILARIO MARTE</t>
  </si>
  <si>
    <t>REY MOREL FERNANDEZ</t>
  </si>
  <si>
    <t>FRANCISCO JOSE JIMENEZ CAMPELL</t>
  </si>
  <si>
    <t>JOSE LUIS RODRIGUEZ POLANCO</t>
  </si>
  <si>
    <t>CLARA LUZ ROSARIO</t>
  </si>
  <si>
    <t>FELIX BERTO PEREZ FERNANDEZ</t>
  </si>
  <si>
    <t>JHON VARGAS MEJIA</t>
  </si>
  <si>
    <t>RAFAEL ANTONIO POLANCO VARGAS</t>
  </si>
  <si>
    <t>JOSE LUIS SALDAÑA HERNANDEZ</t>
  </si>
  <si>
    <t>RAMON PAULINO MORILLO VASQUEZ</t>
  </si>
  <si>
    <t>MARTIN ABAD NUÑEZ</t>
  </si>
  <si>
    <t>ALBA NERI GOMEZ DURAN</t>
  </si>
  <si>
    <t>DEPARTAMENTO PROVINCIAL MONTE CRISTI (MARENA)</t>
  </si>
  <si>
    <t>HERMINIO PEREZ ARACENA</t>
  </si>
  <si>
    <t>DONAIRY MARTINEZ</t>
  </si>
  <si>
    <t>ROGELIO ALEJANDRO JIMENEZ RICHETTI</t>
  </si>
  <si>
    <t>PEDRO MIGUEL NUÑEZ JIMENEZ</t>
  </si>
  <si>
    <t>PEDRO JOSE PAULINO MARTINEZ</t>
  </si>
  <si>
    <t>CARLOS MIGUEL EVE</t>
  </si>
  <si>
    <t>JOSE LUIS RODRIGUEZ MARTINEZ</t>
  </si>
  <si>
    <t>KELVIN DE JESUS OLIVO JIMENEZ</t>
  </si>
  <si>
    <t>CARLOS MAURICIO NOUEL PLACENCIO</t>
  </si>
  <si>
    <t>DEPARTAMENTO PROVINCIAL PUERTO PLATA (MARENA)</t>
  </si>
  <si>
    <t>JEFFREY BALBUENA</t>
  </si>
  <si>
    <t>JANILSA JIMENEZ MERCADO</t>
  </si>
  <si>
    <t>SUPERVISORA</t>
  </si>
  <si>
    <t>JOSE ERIBERTO GONZALEZ</t>
  </si>
  <si>
    <t>ANTONIO ESCARIS ACEVEDO MARTINEZ</t>
  </si>
  <si>
    <t>YANIO ANTONIO ALVAREZ ESPINAL</t>
  </si>
  <si>
    <t>PEDRO LEOCADIO RODRIGUEZ LUGO</t>
  </si>
  <si>
    <t>INSPECTOR FORESTAL</t>
  </si>
  <si>
    <t>BENITO FABIAN HIRALDO</t>
  </si>
  <si>
    <t>CARLOS JOSE PEÑA REYNOSO</t>
  </si>
  <si>
    <t>RAFEILY VIDAL SANCHEZ</t>
  </si>
  <si>
    <t>DEPARTAMENTO PROVINCIAL SANCHEZ RAMIREZ (MARENA)</t>
  </si>
  <si>
    <t>JAIME ARTURO MENDEZ ZARZUELA</t>
  </si>
  <si>
    <t>HOBI JOSE SANCHEZ CONCEPCION</t>
  </si>
  <si>
    <t>LUIS JOSE PALEN PARACHE</t>
  </si>
  <si>
    <t>ABEL ANTONIO SIERRA RONDON</t>
  </si>
  <si>
    <t>JOSE DANIEL ROSARIO SANCHEZ</t>
  </si>
  <si>
    <t>DEPARTAMENTO PROVINCIAL SANTIAGO (MARENA)</t>
  </si>
  <si>
    <t>JULIO CESAR MARTE REYNOSO</t>
  </si>
  <si>
    <t>APOLINAR SANTOS CALDERON</t>
  </si>
  <si>
    <t>YAMILL JOSE JORGE SANTANA</t>
  </si>
  <si>
    <t>FRANKLIN MIGUEL TORIBIO SUERO</t>
  </si>
  <si>
    <t>RONNY WALDO DIAZ DOMINGUEZ</t>
  </si>
  <si>
    <t>SAMUEL CASTRO SANCHEZ</t>
  </si>
  <si>
    <t>DOMINGO ANTONIO GOMEZ</t>
  </si>
  <si>
    <t>MARIA ESTHER ESPINAL CRUZ</t>
  </si>
  <si>
    <t>FRANCISCO ALBERTO JIMENEZ REYES</t>
  </si>
  <si>
    <t>DIOSANDEL VLADIMIR REYES SANCHEZ</t>
  </si>
  <si>
    <t>FRANNY ADRIAN ANDUJAR RAMIREZ</t>
  </si>
  <si>
    <t>GILBERTO GABRIEL ULLOA</t>
  </si>
  <si>
    <t>LISALMA DESIRE MERCADO RODRIGUEZ</t>
  </si>
  <si>
    <t>JULIAN ANTONIO ALMONTE MUÑOZ</t>
  </si>
  <si>
    <t>MARIA ISABEL HERNANDEZ MEJIA</t>
  </si>
  <si>
    <t>KILSARIS AMANTINA DE JESUS MONTALVO</t>
  </si>
  <si>
    <t>COSME BERNARDINO TAVERAS FERNANDEZ</t>
  </si>
  <si>
    <t>LUIS GUTIERREZ GONZALEZ</t>
  </si>
  <si>
    <t>ABOGADO (A) I</t>
  </si>
  <si>
    <t>DEPARTAMENTO PROVINCIAL SANTIAGO RODRIGUEZ (MARENA)</t>
  </si>
  <si>
    <t>ELIDIANA MERCEDES PICHARDO NUÑEZ</t>
  </si>
  <si>
    <t>ADOLFO ANTONIO SERRATA</t>
  </si>
  <si>
    <t>FIORDALIZA MERCEDES ZAPATA DE VARGA</t>
  </si>
  <si>
    <t>ALBERTO MANUEL ALMONTE OVALLE</t>
  </si>
  <si>
    <t>ESMERALDO ANT. MENDOZA TORRES</t>
  </si>
  <si>
    <t>FREDERID ANTONIO OVALLE GONZALEZ</t>
  </si>
  <si>
    <t>NILZA ALTAGRACIA SOSA ORTIZ</t>
  </si>
  <si>
    <t>CARLOS MANUEL RODRIGUEZ BAEZ</t>
  </si>
  <si>
    <t>EDUCADOR (A) AMBIENTAL I</t>
  </si>
  <si>
    <t>DONERSYS UBIERA VILORIO</t>
  </si>
  <si>
    <t>DEPARTAMENTO PROVINCIAL EL SEIBO (MARENA)</t>
  </si>
  <si>
    <t>GERARDO REYES NIEVES</t>
  </si>
  <si>
    <t>ALEXANDER CARPIO</t>
  </si>
  <si>
    <t>DEPARTAMENTO PROVINCIAL HATO MAYOR (MARENA)</t>
  </si>
  <si>
    <t>CLODOMIRO GARCIA LUCAS</t>
  </si>
  <si>
    <t>DAVID MERCEDES FLORENTINO</t>
  </si>
  <si>
    <t>BIRNALISI FELIX LEONARDO</t>
  </si>
  <si>
    <t>MARLEN DESTARLIN CRISPIN FLORIMON</t>
  </si>
  <si>
    <t>ARIEL YORDANI TAVAREZ SOSA</t>
  </si>
  <si>
    <t>WILLIAMS ALEJANDRO MOJICA POLANCO</t>
  </si>
  <si>
    <t>DEPARTAMENTO PROVINCIAL LA ALTAGRACIA (MARENA)</t>
  </si>
  <si>
    <t>TEODORO CEDEÑO</t>
  </si>
  <si>
    <t>ALFREDO ESPIRITUSANTO CABRERA</t>
  </si>
  <si>
    <t>JOSE OSVALDO DINO MOREL</t>
  </si>
  <si>
    <t>DEPARTAMENTO PROVINCIAL LA ROMANA (MARENA)</t>
  </si>
  <si>
    <t>PABLO PEREZ CEDANO</t>
  </si>
  <si>
    <t>REMIS DAVID MARTINEZ LUIS</t>
  </si>
  <si>
    <t>JUNIOR CORDERO MORILLO</t>
  </si>
  <si>
    <t>DEIBY ALBERTO MOYA CASTELLANO</t>
  </si>
  <si>
    <t>JOAN RAFAEL INOA RAMIREZ</t>
  </si>
  <si>
    <t>RAFAEL ANTONIO VALDEZ SANTANA</t>
  </si>
  <si>
    <t>DOMINGA MERCEDES</t>
  </si>
  <si>
    <t>BOLETERA</t>
  </si>
  <si>
    <t>EURI EUCLIDE MEDRANO BETERMIT</t>
  </si>
  <si>
    <t>DEPARTAMENTO PROVINCIAL SAN PEDRO DE MACORIS (MARENA)</t>
  </si>
  <si>
    <t>JULIO CESAR TEJEDA VALERIO</t>
  </si>
  <si>
    <t>TECNICO DE COMUNICACIONES</t>
  </si>
  <si>
    <t>MIGUEL ELIAS FELIZ CARRASCO</t>
  </si>
  <si>
    <t>DOMINGO ANTONIO PIMENTEL BAEZ</t>
  </si>
  <si>
    <t>JULIO CESAR MERCEDES DIAZ</t>
  </si>
  <si>
    <t>DEPARTAMENTO PROVINCIAL ELIAS PIÑA (MARENA)</t>
  </si>
  <si>
    <t>PEDRO RUSSO FERNANDEZ</t>
  </si>
  <si>
    <t>JULIO CESAR DIAZ UBRI</t>
  </si>
  <si>
    <t>JULIO CESAR FELIZ VALDEZ</t>
  </si>
  <si>
    <t>NELSON GEOVANNI CASTILLO ROA</t>
  </si>
  <si>
    <t>CARLOS MANUEL PEGUERO ENCARNACION</t>
  </si>
  <si>
    <t>ROBINSON ARIEL ADAMES COLON</t>
  </si>
  <si>
    <t>DOMINGO GUZMAN MONTERO</t>
  </si>
  <si>
    <t>YUNIOR DEL ROSARIO ENCARNACION</t>
  </si>
  <si>
    <t>RHANDA RAMIREZ BAUTISTA</t>
  </si>
  <si>
    <t>PAPA LIRANZO VALDEZ</t>
  </si>
  <si>
    <t>DEPARTAMENTO PROVINCIAL INDEPENDENCIA (MARENA)</t>
  </si>
  <si>
    <t>MIGUEL MENDEZ NOVAS</t>
  </si>
  <si>
    <t>JUAN FRANCISCO PEREZ TERRERO</t>
  </si>
  <si>
    <t>WELMIN ABELARDO MEDRANO PEREZ</t>
  </si>
  <si>
    <t>ADRIAN DE JESUS MENDEZ FERRERAS</t>
  </si>
  <si>
    <t>JUAN ANTONIO SANTANA PACHANO</t>
  </si>
  <si>
    <t>DEPARTAMENTO PROVINCIAL PEDERNALES (MARENA)</t>
  </si>
  <si>
    <t>ANIBAL ALBERTO DIAZ PEREZ</t>
  </si>
  <si>
    <t>MILAINE ORQUIDIA DIAZ FELIZ</t>
  </si>
  <si>
    <t>ANGELICA MARIA VALENZUELA AMADOR</t>
  </si>
  <si>
    <t>FERMIN JONATAN SEGURA SALOMON</t>
  </si>
  <si>
    <t>DEPARTAMENTO PROVINCIAL SAN CRISTOBAL-MIMARENA</t>
  </si>
  <si>
    <t>JOSE RAMON ECHAVARRIA ASTACIO</t>
  </si>
  <si>
    <t>FREDYS MONTERO ALCANTARA</t>
  </si>
  <si>
    <t>PANCRACIO DIAZ DIAZ</t>
  </si>
  <si>
    <t>GERALDO ANTONIO DIAZ LOPEZ</t>
  </si>
  <si>
    <t>JUAN CARLOS UBIERA HERNANDEZ</t>
  </si>
  <si>
    <t>INDHIRA DEL ROSARIO GARCIA</t>
  </si>
  <si>
    <t>ALEXANDRA RAMIREZ DE LEON</t>
  </si>
  <si>
    <t>DEPARTAMENTO PROVINCIAL SAN JUAN (MARENA)</t>
  </si>
  <si>
    <t>FERNAN FELIX GONZALEZ SANCHEZ</t>
  </si>
  <si>
    <t>ENCARGADO (A) DE REFORESTACIO</t>
  </si>
  <si>
    <t>JOSE BAEZ MARTINEZ</t>
  </si>
  <si>
    <t>FRANCISCO DE LIMA VENTURA</t>
  </si>
  <si>
    <t>NATHANAEL ALCANTARA ALCANTARA</t>
  </si>
  <si>
    <t>RONIEL RAMIREZ DE LOS SANTOS</t>
  </si>
  <si>
    <t>STARLIN LEBRON</t>
  </si>
  <si>
    <t>FELIX MANUEL ALCANTARA</t>
  </si>
  <si>
    <t>ERNESTO GUSTAVO ENCARNACION BAEZ</t>
  </si>
  <si>
    <t>HERIBERTO ANDRES HERRERA HERRERA</t>
  </si>
  <si>
    <t>MIGUEL ANTONIO REYES SANCHEZ</t>
  </si>
  <si>
    <t>ANGELES MONTERO</t>
  </si>
  <si>
    <t>CAROLINA PIÑA MEDINA</t>
  </si>
  <si>
    <t>VICTORANNY LUCIANO GARCIA</t>
  </si>
  <si>
    <t>FRANCISCO ANTONIO DE LA ROSA HERNAN</t>
  </si>
  <si>
    <t>TECNICO CONSERVACIONISTA</t>
  </si>
  <si>
    <t>FREDAN RAFAEL PEÑA REYES</t>
  </si>
  <si>
    <t>DIRECCION REGIONAL CIBAO NORTE-MIMARENA</t>
  </si>
  <si>
    <t>WILTON JOSE VELASQUEZ DE LA CRUZ</t>
  </si>
  <si>
    <t>JUAN FRANCISCO GARCIA</t>
  </si>
  <si>
    <t>JAVIER MINAYA CONTRERAS</t>
  </si>
  <si>
    <t>ANDRES LEONARDO LEONARDO ROMERO</t>
  </si>
  <si>
    <t>GISELLE ALTAGRACIA MUESES GARCIA</t>
  </si>
  <si>
    <t>ADELAIDO ANTONIO CHAVEZ VARGAS</t>
  </si>
  <si>
    <t>DEPARTAMENTO PROVINCIAL VALVERDE</t>
  </si>
  <si>
    <t>RAMON BAEZ JORGE</t>
  </si>
  <si>
    <t>RANDY MORROBEL REYES</t>
  </si>
  <si>
    <t>DELVI RAFAEL JIMENEZ MINIER</t>
  </si>
  <si>
    <t>ROBERT DAVID SAINT HILAIRE TORRES</t>
  </si>
  <si>
    <t>CRISTINA ALTAGRACIA BATISTA TEJADA</t>
  </si>
  <si>
    <t>ADELINDA DEL CARMEN TAVERAS VEGAS</t>
  </si>
  <si>
    <t>ALBERTO NOBORU YAMAMOTO MUÑOZ</t>
  </si>
  <si>
    <t>DEPARTAMENTO PROVINCIAL DAJABON (MARENA)</t>
  </si>
  <si>
    <t>LUIS MIGUEL REYNOSO GOMEZ</t>
  </si>
  <si>
    <t>ANALISTA DE RECURSOS FORESTAL</t>
  </si>
  <si>
    <t>JOSE NICOLAS PEREZ SUSAÑA</t>
  </si>
  <si>
    <t>JUAN CARLOS ZAPATA CONTRERAS</t>
  </si>
  <si>
    <t>CARLENY DIOSCARIS RIVAS MARTINEZ</t>
  </si>
  <si>
    <t>PORFIRIO ANTONIO LEONARDO</t>
  </si>
  <si>
    <t>DEPARTAMENTO PROVINCIAL SAMANA (MARENA)</t>
  </si>
  <si>
    <t>CECILIO DE LA CRUZ</t>
  </si>
  <si>
    <t>NILKY LOPEZ CALCAÑO</t>
  </si>
  <si>
    <t>DAMIAN MEJIA AMPARO</t>
  </si>
  <si>
    <t>LUCAS MATIAS</t>
  </si>
  <si>
    <t>CARLOS ROSARIO DUCASSE</t>
  </si>
  <si>
    <t>HIBERTO DE LOS SANTOS REYNOSO</t>
  </si>
  <si>
    <t>RAMON ARTURO MORILLO</t>
  </si>
  <si>
    <t>ANTONIO FERNANDEZ DE LOS SANTOS</t>
  </si>
  <si>
    <t>VICTOR ALEXANDER DE LOS ANGELES BAE</t>
  </si>
  <si>
    <t>MELVIN JOEL VOLQUEZ MENDEZ</t>
  </si>
  <si>
    <t>LISBETH JAZMIN BENJAMIN</t>
  </si>
  <si>
    <t>MIGUEL ANGEL DOMINGUEZ GUILLANDEAUX</t>
  </si>
  <si>
    <t>CAPITAN DE EMBARCACION</t>
  </si>
  <si>
    <t>ESTEBAN ARNALDO MARTINEZ EUSTAQUIO</t>
  </si>
  <si>
    <t>MARINA MILLORD DISHMEY</t>
  </si>
  <si>
    <t>BOLIVAR MOTA ALMANZAR</t>
  </si>
  <si>
    <t>DEPARTAMENTO PROVINCIAL LA VEGA (MARENA)</t>
  </si>
  <si>
    <t>LILIAM MARGARITA RODRIGUEZ SURIEL</t>
  </si>
  <si>
    <t>ANDRY DOMINGO PAULINO MAGARIN</t>
  </si>
  <si>
    <t>JUAN ALBERTO DURAN</t>
  </si>
  <si>
    <t>RAUL VIDEO CAPELLAN</t>
  </si>
  <si>
    <t>RAFAEL JIMENEZ TIBURCIO</t>
  </si>
  <si>
    <t>VICTOR JIMENEZ</t>
  </si>
  <si>
    <t>TILLAN FERNANDEZ LOPEZ</t>
  </si>
  <si>
    <t>SUPERVISOR MUNICIPAL</t>
  </si>
  <si>
    <t>LUIS ANGEL FLORES MOTA</t>
  </si>
  <si>
    <t>FAUSTO ANTONIO ROSADO SANCHEZ</t>
  </si>
  <si>
    <t>ESTHER LOPEZ SUERO</t>
  </si>
  <si>
    <t>LUIS YOVANNY LOPEZ SANTANA</t>
  </si>
  <si>
    <t>FRANCISCO ANTONIO ORTIZ TINEO</t>
  </si>
  <si>
    <t>JOSE ANTONIO TRINIDAD QUEZADA</t>
  </si>
  <si>
    <t>FRANCISCA JUSTINA ALTAGRACIA VENTUR</t>
  </si>
  <si>
    <t>FARIN BERNARDO REYES RODRIGUEZ</t>
  </si>
  <si>
    <t>MAXIMO ANTONIO NUÑEZ ESPINAL</t>
  </si>
  <si>
    <t>ELVIN FELICIANO ADAMEZ CANDELARIO</t>
  </si>
  <si>
    <t>JOSE LUIS PAULINO ARIAS</t>
  </si>
  <si>
    <t>JOAN RAFAEL DIAZ UREÑA</t>
  </si>
  <si>
    <t>DELBY ANTONIO ALMONTE ARIAS</t>
  </si>
  <si>
    <t>CRISTOFER BAUTISTA ABAD</t>
  </si>
  <si>
    <t>TECN. MEDIO AMBIENTE Y RECURS</t>
  </si>
  <si>
    <t>HERIBERTO TAPIA CEPEDA</t>
  </si>
  <si>
    <t>AILEEN CESARINA DUQUELA PORTES DE VERAS</t>
  </si>
  <si>
    <t>JUAN JOSE VENTURA UREÑA</t>
  </si>
  <si>
    <t>JUAN JOSE ALMONTE VARGAS</t>
  </si>
  <si>
    <t>SOPORTE ADMINISTRATIVO</t>
  </si>
  <si>
    <t>JOSE RAMON BOLIVAR MERCEDES UREÑA</t>
  </si>
  <si>
    <t>ANA MERCEDES OZUNA SANTANA</t>
  </si>
  <si>
    <t>ELSA CRISTINA BUENO</t>
  </si>
  <si>
    <t>JULIO RAFAEL ANGELES TAPIA</t>
  </si>
  <si>
    <t>RAMON SUNILDO CABRAL CEPEDA</t>
  </si>
  <si>
    <t>LUIS MARTIN JIMENEZ LIRIANO</t>
  </si>
  <si>
    <t>DEPARTAMENTO PROVINCIAL DUARTE (MARENA)</t>
  </si>
  <si>
    <t>INSPECTOR DE SUELOS Y AGUAS</t>
  </si>
  <si>
    <t>JOSE RAMON RODRIGUEZ MENA</t>
  </si>
  <si>
    <t>FREDY RAFAEL ALBERTO ALBERTO OSORIO</t>
  </si>
  <si>
    <t>MIGUEL ANGEL MERCEDES MOTA</t>
  </si>
  <si>
    <t>DIRECCION REGIONAL ESTE</t>
  </si>
  <si>
    <t>JUAN LUCIANO DIAZ MORFA</t>
  </si>
  <si>
    <t>JUAN ENRIQUE FIGUEREO GOMEZ</t>
  </si>
  <si>
    <t>DEPARTAMENTO PROVINCIAL PERAVIA-MIMARENA</t>
  </si>
  <si>
    <t>MARCOS DANERIS CHALAS MARTINEZ</t>
  </si>
  <si>
    <t>YICAIRI MARIA MENDEZ DE VARGAS</t>
  </si>
  <si>
    <t>DEPARTAMENTO PROVINCIAL AZUA-MIMARENA</t>
  </si>
  <si>
    <t>VICTOR MANUEL PEREZ</t>
  </si>
  <si>
    <t>DIGNO RUFINO FELIZ</t>
  </si>
  <si>
    <t>RAFAEL ARTURO SILFA MATOS</t>
  </si>
  <si>
    <t>DILONE BELTRE MATOS</t>
  </si>
  <si>
    <t>MARCOS VALENZUELA SANCHEZ</t>
  </si>
  <si>
    <t>LUIS ALBERTO PEÑA CUEVAS</t>
  </si>
  <si>
    <t>GIOL JACKSON DE LA ROSA LUNA</t>
  </si>
  <si>
    <t>MARIA ANTONIA SANTANA PINEDA</t>
  </si>
  <si>
    <t>MIGUEL ANGEL CORDERO JIMENEZ</t>
  </si>
  <si>
    <t>NILDA MERCEDES DURAN RAMIREZ</t>
  </si>
  <si>
    <t>YEURYS BLADIMIR MONTILLA ALMANZAR</t>
  </si>
  <si>
    <t>PABLO FURCAL CUEVAS</t>
  </si>
  <si>
    <t>DEPARTAMENTO PROVINCIAL BAHORUCO (MARENA)</t>
  </si>
  <si>
    <t>JOSE ALTAGRACIA HERNANDEZ SANTANA</t>
  </si>
  <si>
    <t>JOS DE LOS SANTOS SANCHEZ SANCHEZ</t>
  </si>
  <si>
    <t>FRANKLIN SUAREZ</t>
  </si>
  <si>
    <t>JILSON XAVIER BATISTA ZARZUELA</t>
  </si>
  <si>
    <t>IRIS LADY ACOSTA DUVAL</t>
  </si>
  <si>
    <t>KAROL MASSIEL BETANCES GOMEZ</t>
  </si>
  <si>
    <t>DEPARTAMENTO PROVINCIAL BARAHONA (MARENA)</t>
  </si>
  <si>
    <t>RANDY WILLIAN SANTANA FELIZ</t>
  </si>
  <si>
    <t>WILKINS RAMON FELICIANO MATOS</t>
  </si>
  <si>
    <t>VICTOR GERALDO FELIZ FELIZ</t>
  </si>
  <si>
    <t>FRANKLIN CUEVAS ENCARNACION</t>
  </si>
  <si>
    <t>TB4932697</t>
  </si>
  <si>
    <t>ULRICK VINCENT</t>
  </si>
  <si>
    <t>MINNA YVONNE REYES CARVAJAL</t>
  </si>
  <si>
    <t>DAVID GONZALEZ CESPEDES</t>
  </si>
  <si>
    <t>JULIO ERNESTO FELIZ FOLCH.</t>
  </si>
  <si>
    <t>ESTEBAN CRISPIN NUÑEZ MATEO</t>
  </si>
  <si>
    <t>DEPARTAMENTO PROVINCIAL SAN JOSE DE OCOA-MIMARENA</t>
  </si>
  <si>
    <t>AMADO DEL CARMEN DE LOS SANTOS SOTO</t>
  </si>
  <si>
    <t>JUAN DE REGLA TEJEDA CASADO</t>
  </si>
  <si>
    <t>WILSON RADHAMES ESPINAL SANTANA</t>
  </si>
  <si>
    <t>GELDIAN VENTURA CRUZ PEREZ</t>
  </si>
  <si>
    <t>CARLOS BRADESKY PINALES MATEO</t>
  </si>
  <si>
    <t>FRANCIS RAFAEL SOTO TAVERA</t>
  </si>
  <si>
    <t>LUIS MANUEL ROQUE TEJEDA</t>
  </si>
  <si>
    <t>INSPECTOR DE VIDA SILVESTRE</t>
  </si>
  <si>
    <t>YUDELYS BAEZ ERVILLA</t>
  </si>
  <si>
    <t>FRANKLIN FRANCO PEÑA</t>
  </si>
  <si>
    <t>JUAN CARLOS VERAS HENRIQUEZ</t>
  </si>
  <si>
    <t>JACQUELINE ESTEBEL MARTINEZ MARTINE</t>
  </si>
  <si>
    <t>JUANA MARIELIS YRIZARRI LARA</t>
  </si>
  <si>
    <t>DEPARTAMENTO PROVINCIAL SANTO DOMINGO-MIMARENA</t>
  </si>
  <si>
    <t>GILBERTO AVALO TAVAREZ</t>
  </si>
  <si>
    <t>JULIO GUANTE ANGOMAS</t>
  </si>
  <si>
    <t>HENRY ALBERTO FRANSUA MEJIA</t>
  </si>
  <si>
    <t>GENIL ISRAEL PACHECO VELASQUEZ</t>
  </si>
  <si>
    <t>JOSE FRANCISCO DE LA CRUZ SUSAÑA PE</t>
  </si>
  <si>
    <t>FRANCIS ALBERTO CAMINERO VILLA FAÑA</t>
  </si>
  <si>
    <t>RICARDO VASQUEZ CAMACHO</t>
  </si>
  <si>
    <t>JUAN JOSE ALVAREZ ULLOA</t>
  </si>
  <si>
    <t>PABLO CORDONES MERCEDES</t>
  </si>
  <si>
    <t>LUIS PEÑA PEREZ</t>
  </si>
  <si>
    <t>GREGORIO COMPRES RUIZ</t>
  </si>
  <si>
    <t>SANDY PICHARDO MERCEDES</t>
  </si>
  <si>
    <t>CARMEN ROSA TORIBIO SANTANA</t>
  </si>
  <si>
    <t>JUAN CARLOS UBRI VELOZ</t>
  </si>
  <si>
    <t>NOELIA ALEXANDRA MORFA CUEVAS</t>
  </si>
  <si>
    <t>RICHARD SMARLIN DE LEON SANCHEZ</t>
  </si>
  <si>
    <t>JOSE ELIAS VASQUEZ HERNANDEZ</t>
  </si>
  <si>
    <t>YANANCA BENITEZ MARTE</t>
  </si>
  <si>
    <t>JENFI MIGUEL HERNANDEZ SOTO</t>
  </si>
  <si>
    <t>JOSE LUIS GONZALEZ QUERO</t>
  </si>
  <si>
    <t>WILFRIDO MERCADO LUNA</t>
  </si>
  <si>
    <t>SOPORTE A USUARIOS I</t>
  </si>
  <si>
    <t>JOSE MIGUEL ESPINAL LUGO</t>
  </si>
  <si>
    <t>KEILA INES RAMIREZ PRESBOT</t>
  </si>
  <si>
    <t>RAMON MEDINA BATISTA</t>
  </si>
  <si>
    <t>JUAN RAMON DE JESUS ESCAÑO</t>
  </si>
  <si>
    <t>NOMINA MES DE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</si>
</sst>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;;;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4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9"/>
      <color theme="0"/>
      <name val="Times New Roman"/>
      <family val="1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8"/>
      <color theme="1"/>
      <name val="Times New Roman"/>
      <family val="1"/>
    </font>
    <font>
      <sz val="9"/>
      <name val="Times New Roman"/>
      <family val="1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64" fontId="2" fillId="0" borderId="0" xfId="1" applyFont="1" applyFill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165" fontId="5" fillId="3" borderId="5" xfId="0" applyNumberFormat="1" applyFont="1" applyFill="1" applyBorder="1" applyAlignment="1">
      <alignment vertical="center" wrapText="1"/>
    </xf>
    <xf numFmtId="14" fontId="5" fillId="3" borderId="5" xfId="0" applyNumberFormat="1" applyFont="1" applyFill="1" applyBorder="1" applyAlignment="1">
      <alignment vertical="center" wrapText="1"/>
    </xf>
    <xf numFmtId="14" fontId="5" fillId="3" borderId="6" xfId="0" applyNumberFormat="1" applyFont="1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14" fontId="2" fillId="0" borderId="6" xfId="1" applyNumberFormat="1" applyFont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164" fontId="11" fillId="0" borderId="0" xfId="1" applyFont="1" applyFill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3" fontId="0" fillId="0" borderId="5" xfId="0" applyNumberFormat="1" applyBorder="1" applyAlignment="1">
      <alignment horizontal="center" vertical="center"/>
    </xf>
    <xf numFmtId="4" fontId="12" fillId="0" borderId="6" xfId="0" applyNumberFormat="1" applyFont="1" applyBorder="1" applyAlignment="1">
      <alignment vertical="center"/>
    </xf>
    <xf numFmtId="4" fontId="0" fillId="0" borderId="6" xfId="0" applyNumberFormat="1" applyBorder="1" applyAlignment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vertical="center"/>
    </xf>
    <xf numFmtId="3" fontId="0" fillId="0" borderId="8" xfId="0" applyNumberFormat="1" applyBorder="1" applyAlignment="1">
      <alignment horizontal="center" vertical="center"/>
    </xf>
    <xf numFmtId="4" fontId="12" fillId="0" borderId="9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4" fontId="2" fillId="0" borderId="5" xfId="1" applyNumberFormat="1" applyFont="1" applyFill="1" applyBorder="1" applyAlignment="1">
      <alignment vertical="center" wrapText="1"/>
    </xf>
    <xf numFmtId="14" fontId="2" fillId="0" borderId="5" xfId="1" applyNumberFormat="1" applyFont="1" applyFill="1" applyBorder="1" applyAlignment="1">
      <alignment horizontal="center" vertical="center" wrapText="1"/>
    </xf>
    <xf numFmtId="14" fontId="2" fillId="0" borderId="6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" fontId="2" fillId="0" borderId="0" xfId="0" applyNumberFormat="1" applyFont="1" applyFill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4" fontId="2" fillId="0" borderId="8" xfId="1" applyNumberFormat="1" applyFont="1" applyFill="1" applyBorder="1" applyAlignment="1">
      <alignment vertical="center" wrapText="1"/>
    </xf>
    <xf numFmtId="14" fontId="2" fillId="0" borderId="8" xfId="1" applyNumberFormat="1" applyFont="1" applyFill="1" applyBorder="1" applyAlignment="1">
      <alignment horizontal="center" vertical="center" wrapText="1"/>
    </xf>
    <xf numFmtId="14" fontId="2" fillId="0" borderId="9" xfId="1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655171</xdr:colOff>
      <xdr:row>0</xdr:row>
      <xdr:rowOff>0</xdr:rowOff>
    </xdr:from>
    <xdr:to>
      <xdr:col>8</xdr:col>
      <xdr:colOff>175895</xdr:colOff>
      <xdr:row>5</xdr:row>
      <xdr:rowOff>120837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3996" y="0"/>
          <a:ext cx="1216174" cy="8828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ownloads/TRANSPARENCIA%20DICIEMBRE%202022%20ACTUALIZADA(35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JOS"/>
      <sheetName val="TEMPORALES"/>
      <sheetName val="TRAMITE PENSION"/>
      <sheetName val="SEGURIDAD"/>
      <sheetName val="INTERINATO"/>
      <sheetName val="SUPLENCIA"/>
      <sheetName val="CLASIFICACION DE CARGO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MINISTRO (A)</v>
          </cell>
          <cell r="B1">
            <v>1</v>
          </cell>
          <cell r="J1" t="str">
            <v>DESPACHO  MINISTRO</v>
          </cell>
          <cell r="K1">
            <v>1</v>
          </cell>
        </row>
        <row r="2">
          <cell r="A2" t="str">
            <v>VICEMINISTRO (A)</v>
          </cell>
          <cell r="B2">
            <v>2</v>
          </cell>
          <cell r="J2" t="str">
            <v>DESPACHO DEL MINISTRO</v>
          </cell>
          <cell r="K2">
            <v>1</v>
          </cell>
        </row>
        <row r="3">
          <cell r="A3" t="str">
            <v>VICEMINISTRO (A) AREAS PROTEG</v>
          </cell>
          <cell r="B3">
            <v>2</v>
          </cell>
          <cell r="J3" t="str">
            <v>DESPACHO MINISTRO</v>
          </cell>
          <cell r="K3">
            <v>1</v>
          </cell>
        </row>
        <row r="4">
          <cell r="A4" t="str">
            <v>VICEMINISTRO (A) COSTERO MARI</v>
          </cell>
          <cell r="B4">
            <v>2</v>
          </cell>
          <cell r="J4" t="str">
            <v>MINISTERIO DE MEDIO AMBIENTE Y RECURSOS</v>
          </cell>
          <cell r="K4">
            <v>1</v>
          </cell>
        </row>
        <row r="5">
          <cell r="A5" t="str">
            <v>VICEMINISTRO (A) DE SUELO Y A</v>
          </cell>
          <cell r="B5">
            <v>2</v>
          </cell>
          <cell r="J5" t="str">
            <v>MINISTERIO DE MEDIO AMBIENTE Y RECURSOS NATURALES</v>
          </cell>
          <cell r="K5">
            <v>1</v>
          </cell>
        </row>
        <row r="6">
          <cell r="A6" t="str">
            <v>VICEMINISTRO COOP. INTERNACIO</v>
          </cell>
          <cell r="B6">
            <v>2</v>
          </cell>
          <cell r="J6" t="str">
            <v>DIRECCION DE GABINETE</v>
          </cell>
          <cell r="K6">
            <v>1.1000000000000001</v>
          </cell>
        </row>
        <row r="7">
          <cell r="A7" t="str">
            <v>VICEMINISTRO GESTION AMBIENTA</v>
          </cell>
          <cell r="B7">
            <v>2</v>
          </cell>
          <cell r="J7" t="str">
            <v>DEPARTAMENTO DE EVALUACIO DE PRODUCCION</v>
          </cell>
          <cell r="K7">
            <v>2.31</v>
          </cell>
        </row>
        <row r="8">
          <cell r="A8" t="str">
            <v>VICEMINISTRO (A) AREAS PROTEGIDAS Y BIODIVERSIDAD</v>
          </cell>
          <cell r="B8">
            <v>2</v>
          </cell>
          <cell r="J8" t="str">
            <v>PROGRAMA NACIONAL DE OZONO</v>
          </cell>
          <cell r="K8">
            <v>2.7</v>
          </cell>
        </row>
        <row r="9">
          <cell r="A9" t="str">
            <v>VICEMINISTRO (A) COSTERO MARINO</v>
          </cell>
          <cell r="B9">
            <v>2</v>
          </cell>
          <cell r="J9" t="str">
            <v>PROGRAMAN NACIONAL DE OZONO</v>
          </cell>
          <cell r="K9">
            <v>2.7</v>
          </cell>
        </row>
        <row r="10">
          <cell r="A10" t="str">
            <v>VICEMINISTRO (A) DE SUELO Y AGUA</v>
          </cell>
          <cell r="B10">
            <v>2</v>
          </cell>
          <cell r="J10" t="str">
            <v>DIRECCION DE REVISION Y ANALISIS DE OPER</v>
          </cell>
          <cell r="K10">
            <v>8</v>
          </cell>
        </row>
        <row r="11">
          <cell r="A11" t="str">
            <v>VICEMINISTRO COOP. INTERNACIONAL</v>
          </cell>
          <cell r="B11">
            <v>2</v>
          </cell>
          <cell r="J11" t="str">
            <v>DIRECCION DE REVISION Y ANALISIS DE OPERACIONES</v>
          </cell>
          <cell r="K11">
            <v>8</v>
          </cell>
        </row>
        <row r="12">
          <cell r="A12" t="str">
            <v>VICEMINISTRO GESTION AMBIENTAL</v>
          </cell>
          <cell r="B12">
            <v>2</v>
          </cell>
          <cell r="J12" t="str">
            <v>DIRECCION REVISION Y ANALISIS DE OPERACIONES</v>
          </cell>
          <cell r="K12">
            <v>8</v>
          </cell>
        </row>
        <row r="13">
          <cell r="A13" t="str">
            <v>ASESOR</v>
          </cell>
          <cell r="B13">
            <v>3</v>
          </cell>
          <cell r="J13" t="str">
            <v>VICE MINISTERIO DE GESTION AMBIENTAL</v>
          </cell>
          <cell r="K13">
            <v>2</v>
          </cell>
        </row>
        <row r="14">
          <cell r="A14" t="str">
            <v>ASESOR (A)</v>
          </cell>
          <cell r="B14">
            <v>3</v>
          </cell>
          <cell r="J14" t="str">
            <v>VICEMINISTERIO DE GESTION AMBIENTAL</v>
          </cell>
          <cell r="K14">
            <v>2</v>
          </cell>
        </row>
        <row r="15">
          <cell r="A15" t="str">
            <v>ASESOR (A) RECURSOS HUMANOS</v>
          </cell>
          <cell r="B15">
            <v>3</v>
          </cell>
          <cell r="J15" t="str">
            <v>DIRECCION DE EVALUACION DE IMPACTO AMB</v>
          </cell>
          <cell r="K15">
            <v>2.1</v>
          </cell>
        </row>
        <row r="16">
          <cell r="A16" t="str">
            <v>ASESOR(A) LEGAL</v>
          </cell>
          <cell r="B16">
            <v>3</v>
          </cell>
          <cell r="J16" t="str">
            <v>DIRECCION DE EVALUACION DE IMPACTO AMBIE</v>
          </cell>
          <cell r="K16">
            <v>2.1</v>
          </cell>
        </row>
        <row r="17">
          <cell r="A17" t="str">
            <v>ADMINISTRADOR (A)</v>
          </cell>
          <cell r="B17">
            <v>4</v>
          </cell>
          <cell r="J17" t="str">
            <v>DIRECCION DE EVALUACION DE IMPACTO AMBIENTAL</v>
          </cell>
          <cell r="K17">
            <v>2.1</v>
          </cell>
        </row>
        <row r="18">
          <cell r="A18" t="str">
            <v>ADMINISTRADOR BASE DE DATOS</v>
          </cell>
          <cell r="B18">
            <v>4</v>
          </cell>
          <cell r="J18" t="str">
            <v>OFICINA DE ACCESO A LA INFORMACION PUBLI</v>
          </cell>
          <cell r="K18">
            <v>8.1</v>
          </cell>
        </row>
        <row r="19">
          <cell r="A19" t="str">
            <v>ADMINISTRADOR DE AREAS</v>
          </cell>
          <cell r="B19">
            <v>4</v>
          </cell>
          <cell r="J19" t="str">
            <v>OFICINA DE ACCESO A LA INFORMACION PUBLICA</v>
          </cell>
          <cell r="K19">
            <v>8.1</v>
          </cell>
        </row>
        <row r="20">
          <cell r="A20" t="str">
            <v>ADMINISTRADOR DE PARQUE</v>
          </cell>
          <cell r="B20">
            <v>4</v>
          </cell>
          <cell r="J20" t="str">
            <v>DEPARTAMENTO DE ANALISIS PREVIO</v>
          </cell>
          <cell r="K20">
            <v>2.11</v>
          </cell>
        </row>
        <row r="21">
          <cell r="A21" t="str">
            <v>DIR. TECNOLOGIA DE LA INFORMA</v>
          </cell>
          <cell r="B21">
            <v>4</v>
          </cell>
          <cell r="J21" t="str">
            <v>DIRECCION DE CALIDAD AMBIENTAL</v>
          </cell>
          <cell r="K21">
            <v>2.2000000000000002</v>
          </cell>
        </row>
        <row r="22">
          <cell r="A22" t="str">
            <v>DIRECTOR (A)</v>
          </cell>
          <cell r="B22">
            <v>4</v>
          </cell>
          <cell r="J22" t="str">
            <v>DIRECCION DE RELACIONES INTERNACIONALES</v>
          </cell>
          <cell r="K22">
            <v>5.4</v>
          </cell>
        </row>
        <row r="23">
          <cell r="A23" t="str">
            <v>DIRECTOR (A) JURIDICO</v>
          </cell>
          <cell r="B23">
            <v>4</v>
          </cell>
          <cell r="J23" t="str">
            <v>DEPARTAMENTO DE GESTION DE SUSTANCIAS PELIGROSAS</v>
          </cell>
          <cell r="K23">
            <v>2.21</v>
          </cell>
        </row>
        <row r="24">
          <cell r="A24" t="str">
            <v xml:space="preserve">DIRECTOR (A) PLANIFICACION Y </v>
          </cell>
          <cell r="B24">
            <v>4</v>
          </cell>
          <cell r="J24" t="str">
            <v>LABORATORIO DE ANALISIS AMBIENTAL</v>
          </cell>
          <cell r="K24">
            <v>2.25</v>
          </cell>
        </row>
        <row r="25">
          <cell r="A25" t="str">
            <v>DIRECTOR (A) RECURSOS HUMANOS</v>
          </cell>
          <cell r="B25">
            <v>4</v>
          </cell>
          <cell r="J25" t="str">
            <v>DIRECCION PRODUCCION Y CONSUMO SOSTENIBL</v>
          </cell>
          <cell r="K25">
            <v>2.2999999999999998</v>
          </cell>
        </row>
        <row r="26">
          <cell r="A26" t="str">
            <v>DIRECTOR ADMINISTRATIVO</v>
          </cell>
          <cell r="B26">
            <v>4</v>
          </cell>
          <cell r="J26" t="str">
            <v>DIRECCION PRODUCCION Y CONSUMO SOSTENIBLE</v>
          </cell>
          <cell r="K26">
            <v>2.2999999999999998</v>
          </cell>
        </row>
        <row r="27">
          <cell r="A27" t="str">
            <v>DIRECTOR EDUCACION AMBIENTAL</v>
          </cell>
          <cell r="B27">
            <v>4</v>
          </cell>
          <cell r="J27" t="str">
            <v>DEPARTAMENTO DE EVALUACIO DE PRODUCCION MAS LIMPIA</v>
          </cell>
          <cell r="K27">
            <v>2.31</v>
          </cell>
        </row>
        <row r="28">
          <cell r="A28" t="str">
            <v>DIRECTOR EJECUTIVO</v>
          </cell>
          <cell r="B28">
            <v>4</v>
          </cell>
          <cell r="J28" t="str">
            <v>DEPARTAMENTO FOMENTO DE PRODUCCION SOSTE</v>
          </cell>
          <cell r="K28">
            <v>2.31</v>
          </cell>
        </row>
        <row r="29">
          <cell r="A29" t="str">
            <v>DIRECTOR FINANCIERO</v>
          </cell>
          <cell r="B29">
            <v>4</v>
          </cell>
          <cell r="J29" t="str">
            <v>DEPARTAMENTO FOMENTO DE PRODUCCION SOSTENIBLE</v>
          </cell>
          <cell r="K29">
            <v>2.31</v>
          </cell>
        </row>
        <row r="30">
          <cell r="A30" t="str">
            <v>DIRECTOR PROVINCIAL</v>
          </cell>
          <cell r="B30">
            <v>4</v>
          </cell>
          <cell r="J30" t="str">
            <v>DIRECCION DE GESTION AMBIENTAL MUNICIPAL</v>
          </cell>
          <cell r="K30">
            <v>2.4</v>
          </cell>
        </row>
        <row r="31">
          <cell r="A31" t="str">
            <v>DIRECTOR REGIONAL</v>
          </cell>
          <cell r="B31">
            <v>4</v>
          </cell>
          <cell r="J31" t="str">
            <v>PROGRAMA DE RESIDUO SOLIDO</v>
          </cell>
          <cell r="K31">
            <v>2.5</v>
          </cell>
        </row>
        <row r="32">
          <cell r="A32" t="str">
            <v>DIRECTOR(A) DE GABINETE</v>
          </cell>
          <cell r="B32">
            <v>4</v>
          </cell>
          <cell r="J32" t="str">
            <v>PROGRAMA DE RESIDUOS SOLIDOS</v>
          </cell>
          <cell r="K32">
            <v>2.5</v>
          </cell>
        </row>
        <row r="33">
          <cell r="A33" t="str">
            <v>DIRECTORA DE COMERCIO Y AMBIE</v>
          </cell>
          <cell r="B33">
            <v>4</v>
          </cell>
          <cell r="J33" t="str">
            <v>DIRECCION JURIDICA</v>
          </cell>
          <cell r="K33">
            <v>9</v>
          </cell>
        </row>
        <row r="34">
          <cell r="A34" t="str">
            <v>GERENTE</v>
          </cell>
          <cell r="B34">
            <v>4</v>
          </cell>
          <cell r="J34" t="str">
            <v>VICE MINISTERIO DE AREAS PROTEGIDAS Y BIODIVERSIDAD</v>
          </cell>
          <cell r="K34">
            <v>3</v>
          </cell>
        </row>
        <row r="35">
          <cell r="A35" t="str">
            <v>DIRECTOR (A) COMUNICACIONES</v>
          </cell>
          <cell r="B35">
            <v>4</v>
          </cell>
          <cell r="J35" t="str">
            <v>DEPARTAMENTO DE ELABORACION DE DOCUMENTO</v>
          </cell>
          <cell r="K35">
            <v>9.1</v>
          </cell>
        </row>
        <row r="36">
          <cell r="A36" t="str">
            <v>DIRECTOR DE RECURSOS HUMANOS</v>
          </cell>
          <cell r="B36">
            <v>4</v>
          </cell>
          <cell r="J36" t="str">
            <v>DEPARTAMENTO DE ELABORACION DE DOCUMENTOS LEGALES</v>
          </cell>
          <cell r="K36">
            <v>9.1</v>
          </cell>
        </row>
        <row r="37">
          <cell r="A37" t="str">
            <v>DIR. TECNOLOGIA DE LA INFORMACION Y COMUNICACION</v>
          </cell>
          <cell r="B37">
            <v>4</v>
          </cell>
          <cell r="J37" t="str">
            <v>DEPARTAMENTO DE ELABORACION DE INSTRUMEN</v>
          </cell>
          <cell r="K37">
            <v>21.1</v>
          </cell>
        </row>
        <row r="38">
          <cell r="A38" t="str">
            <v>DIRECTOR (A) PLANIFICACION Y DESARROLLO</v>
          </cell>
          <cell r="B38">
            <v>4</v>
          </cell>
          <cell r="J38" t="str">
            <v>DEPARTAMENTO DE ELABORACION DE INSTRUMENTOS REGULATORIOS-MIMARENA</v>
          </cell>
          <cell r="K38">
            <v>21.1</v>
          </cell>
        </row>
        <row r="39">
          <cell r="A39" t="str">
            <v>DIRECTORA DE COMERCIO Y AMBIENTE</v>
          </cell>
          <cell r="B39">
            <v>4</v>
          </cell>
          <cell r="J39" t="str">
            <v>DIRECCION DE AREAS PROTEGIDAS</v>
          </cell>
          <cell r="K39">
            <v>3.1</v>
          </cell>
        </row>
        <row r="40">
          <cell r="A40" t="str">
            <v>ENC. DOCUMENTACION</v>
          </cell>
          <cell r="B40">
            <v>6</v>
          </cell>
          <cell r="J40" t="str">
            <v>DEPARTAMENTO DE ORDENACION DE AREAS PROT</v>
          </cell>
          <cell r="K40">
            <v>3.11</v>
          </cell>
        </row>
        <row r="41">
          <cell r="A41" t="str">
            <v>ENC. DPTO. ELABORACION DOCUME</v>
          </cell>
          <cell r="B41">
            <v>6</v>
          </cell>
          <cell r="J41" t="str">
            <v>DEPARTAMENTO DE ORDENACION DE AREAS PROTEGIDAS</v>
          </cell>
          <cell r="K41">
            <v>3.11</v>
          </cell>
        </row>
        <row r="42">
          <cell r="A42" t="str">
            <v>ENC. EJECUCION PRESUPUESTARIA</v>
          </cell>
          <cell r="B42">
            <v>6</v>
          </cell>
          <cell r="J42" t="str">
            <v>DIVISION DE CATASTRO DE AREAS PROTEGIDAS</v>
          </cell>
          <cell r="K42">
            <v>3.1110000000000002</v>
          </cell>
        </row>
        <row r="43">
          <cell r="A43" t="str">
            <v>ENC. MANTENIMIENTO</v>
          </cell>
          <cell r="B43">
            <v>6</v>
          </cell>
          <cell r="J43" t="str">
            <v>DIVISION DE ELABORACION Y EVALUACION DE PLANES DE MANEJO DE AREAS PROTEGIDAS</v>
          </cell>
          <cell r="K43">
            <v>3.1120000000000001</v>
          </cell>
        </row>
        <row r="44">
          <cell r="A44" t="str">
            <v>ENC. MAYORDOMIA</v>
          </cell>
          <cell r="B44">
            <v>6</v>
          </cell>
          <cell r="J44" t="str">
            <v>DEPARTAMENTO DE GESTION DE AREAS PROTEGI</v>
          </cell>
          <cell r="K44">
            <v>3.12</v>
          </cell>
        </row>
        <row r="45">
          <cell r="A45" t="str">
            <v>ENC. RELACIONES LABORALES Y S</v>
          </cell>
          <cell r="B45">
            <v>6</v>
          </cell>
          <cell r="J45" t="str">
            <v>DEPARTAMENTO DE GESTION DE AREAS PROTEGIDAS</v>
          </cell>
          <cell r="K45">
            <v>3.12</v>
          </cell>
        </row>
        <row r="46">
          <cell r="A46" t="str">
            <v>ENCARGADA DEL DEPTO. MONITORE</v>
          </cell>
          <cell r="B46">
            <v>6</v>
          </cell>
          <cell r="J46" t="str">
            <v>DIVISION DE CONTROL Y VIGILANCIA DE AREA</v>
          </cell>
          <cell r="K46">
            <v>3.121</v>
          </cell>
        </row>
        <row r="47">
          <cell r="A47" t="str">
            <v>ENCARGADA DIVISION DE FAUNA</v>
          </cell>
          <cell r="B47">
            <v>6</v>
          </cell>
          <cell r="J47" t="str">
            <v>DIVISION DE CONTROL Y VIGILANCIA DE AREAS PROTEGIDAS</v>
          </cell>
          <cell r="K47">
            <v>3.121</v>
          </cell>
        </row>
        <row r="48">
          <cell r="A48" t="str">
            <v>ENCARGADA DIVISION GEOLOGIA</v>
          </cell>
          <cell r="B48">
            <v>6</v>
          </cell>
          <cell r="J48" t="str">
            <v>DIVISION DE MANTENIMIENTO DE INFRAESTRUC</v>
          </cell>
          <cell r="K48">
            <v>3.1219999999999999</v>
          </cell>
        </row>
        <row r="49">
          <cell r="A49" t="str">
            <v>ENCARGADA LIMPIEZA</v>
          </cell>
          <cell r="B49">
            <v>6</v>
          </cell>
          <cell r="J49" t="str">
            <v>DIVISION DE MANTENIMIENTO DE INFRAESTRUCTURA</v>
          </cell>
          <cell r="K49">
            <v>3.1219999999999999</v>
          </cell>
        </row>
        <row r="50">
          <cell r="A50" t="str">
            <v>ENCARGADA OFIC. COODINACION</v>
          </cell>
          <cell r="B50">
            <v>6</v>
          </cell>
          <cell r="J50" t="str">
            <v>DIVISION DE MANTENIMIENTO DE INFRAESTRUCTURAS EN AREAS PROTEGIDAS</v>
          </cell>
          <cell r="K50">
            <v>3.1219999999999999</v>
          </cell>
        </row>
        <row r="51">
          <cell r="A51" t="str">
            <v>ENCARGADA PROTOCOLO</v>
          </cell>
          <cell r="B51">
            <v>6</v>
          </cell>
          <cell r="J51" t="str">
            <v>DIVISION INFRAESTRUCTURAS DE PROTECCION,</v>
          </cell>
          <cell r="K51">
            <v>3.1240000000000001</v>
          </cell>
        </row>
        <row r="52">
          <cell r="A52" t="str">
            <v>ENCARGADA REGIONAL DE EXTENSI</v>
          </cell>
          <cell r="B52">
            <v>6</v>
          </cell>
          <cell r="J52" t="str">
            <v>DIVISION INFRAESTRUCTURAS DE PROTECCION, Y VIGILANCIA Y USO PUBLICO</v>
          </cell>
          <cell r="K52">
            <v>3.1240000000000001</v>
          </cell>
        </row>
        <row r="53">
          <cell r="A53" t="str">
            <v>ENCARGADO (A)</v>
          </cell>
          <cell r="B53">
            <v>6</v>
          </cell>
          <cell r="J53" t="str">
            <v>DEPARTAMENTO DE ECOTURISMO Y USO PUBLICO</v>
          </cell>
          <cell r="K53">
            <v>3.13</v>
          </cell>
        </row>
        <row r="54">
          <cell r="A54" t="str">
            <v>ENCARGADO (A) DE ESTACION</v>
          </cell>
          <cell r="B54">
            <v>6</v>
          </cell>
          <cell r="J54" t="str">
            <v>DEPARTAMENTO DE REGULACION DEL USO DE SU</v>
          </cell>
          <cell r="K54">
            <v>3.1309999999999998</v>
          </cell>
        </row>
        <row r="55">
          <cell r="A55" t="str">
            <v>ENCARGADO (A) DE REFORESTACIO</v>
          </cell>
          <cell r="B55">
            <v>6</v>
          </cell>
          <cell r="J55" t="str">
            <v>DEPARTAMENTO DE REGULACIONES AMBIENTALES</v>
          </cell>
          <cell r="K55">
            <v>3.2</v>
          </cell>
        </row>
        <row r="56">
          <cell r="A56" t="str">
            <v>ENCARGADO (A) DE TESORERIA</v>
          </cell>
          <cell r="B56">
            <v>6</v>
          </cell>
          <cell r="J56" t="str">
            <v>DIRECCION DE BIODIVERSIDAD</v>
          </cell>
          <cell r="K56">
            <v>3.2</v>
          </cell>
        </row>
        <row r="57">
          <cell r="A57" t="str">
            <v>ENCARGADO (A) DEPTO. DE ESTAD</v>
          </cell>
          <cell r="B57">
            <v>6</v>
          </cell>
          <cell r="J57" t="str">
            <v>DEPARTAMENTO DE RECURSOS GENETICOS</v>
          </cell>
          <cell r="K57">
            <v>3.21</v>
          </cell>
        </row>
        <row r="58">
          <cell r="A58" t="str">
            <v>ENCARGADO (A) DEPTO. RECLUTAM</v>
          </cell>
          <cell r="B58">
            <v>6</v>
          </cell>
          <cell r="J58" t="str">
            <v>DEPARTAMENTO DE RECURSOS GENETICOS Y BIO</v>
          </cell>
          <cell r="K58">
            <v>3.21</v>
          </cell>
        </row>
        <row r="59">
          <cell r="A59" t="str">
            <v>ENCARGADO (A) DIVISION DE ALM</v>
          </cell>
          <cell r="B59">
            <v>6</v>
          </cell>
          <cell r="J59" t="str">
            <v>DEPARTAMENTO DE RECURSOS GENETICOS Y BIOSEGURIDAD-MIMARENA</v>
          </cell>
          <cell r="K59">
            <v>3.21</v>
          </cell>
        </row>
        <row r="60">
          <cell r="A60" t="str">
            <v>ENCARGADO (A) DIVISION DE TRA</v>
          </cell>
          <cell r="B60">
            <v>6</v>
          </cell>
          <cell r="J60" t="str">
            <v>DIVISION DE BIOSEGURIDAD</v>
          </cell>
          <cell r="K60">
            <v>3.2109999999999999</v>
          </cell>
        </row>
        <row r="61">
          <cell r="A61" t="str">
            <v>ENCARGADO (A) NOMINA</v>
          </cell>
          <cell r="B61">
            <v>6</v>
          </cell>
          <cell r="J61" t="str">
            <v>DEPARTAMENTO DE REGULACION  Y CONTROL DE VIDA SILVESTRE</v>
          </cell>
          <cell r="K61">
            <v>3.22</v>
          </cell>
        </row>
        <row r="62">
          <cell r="A62" t="str">
            <v>ENCARGADO (A) REGIONAL</v>
          </cell>
          <cell r="B62">
            <v>6</v>
          </cell>
          <cell r="J62" t="str">
            <v>DEPARTAMENTO DE REGULACION  Y CONTROL DE VIDA SILVESTRRE</v>
          </cell>
          <cell r="K62">
            <v>3.22</v>
          </cell>
        </row>
        <row r="63">
          <cell r="A63" t="str">
            <v>ENCARGADO ALMACEN</v>
          </cell>
          <cell r="B63">
            <v>6</v>
          </cell>
          <cell r="J63" t="str">
            <v>DIVISION DE INSPECCION DE VIDA SILVESTRE</v>
          </cell>
          <cell r="K63">
            <v>3.222</v>
          </cell>
        </row>
        <row r="64">
          <cell r="A64" t="str">
            <v>ENCARGADO CONT.PREV. INCEN</v>
          </cell>
          <cell r="B64">
            <v>6</v>
          </cell>
          <cell r="J64" t="str">
            <v>DEPARTAMENTO DE VIDA SILVESTRE</v>
          </cell>
          <cell r="K64">
            <v>3.23</v>
          </cell>
        </row>
        <row r="65">
          <cell r="A65" t="str">
            <v>ENCARGADO CONTABILIDAD</v>
          </cell>
          <cell r="B65">
            <v>6</v>
          </cell>
          <cell r="J65" t="str">
            <v>DIVISION DE FLORA</v>
          </cell>
          <cell r="K65">
            <v>3.2309999999999999</v>
          </cell>
        </row>
        <row r="66">
          <cell r="A66" t="str">
            <v>ENCARGADO CONTROL Y PREV.</v>
          </cell>
          <cell r="B66">
            <v>6</v>
          </cell>
          <cell r="J66" t="str">
            <v>DIVISION DE ECOSISTEMAS</v>
          </cell>
          <cell r="K66">
            <v>3.2330000000000001</v>
          </cell>
        </row>
        <row r="67">
          <cell r="A67" t="str">
            <v>ENCARGADO DE CASETA</v>
          </cell>
          <cell r="B67">
            <v>6</v>
          </cell>
          <cell r="J67" t="str">
            <v>DIVISION DE ECOSISTEMAS Y RESTAURACION E</v>
          </cell>
          <cell r="K67">
            <v>3.2330000000000001</v>
          </cell>
        </row>
        <row r="68">
          <cell r="A68" t="str">
            <v>ENCARGADO DE DEPARTAMENTO</v>
          </cell>
          <cell r="B68">
            <v>6</v>
          </cell>
          <cell r="J68" t="str">
            <v>DIVISION DE ECOSISTEMAS Y RESTAURACION ECOLOGICA-MIMARENA</v>
          </cell>
          <cell r="K68">
            <v>3.2330000000000001</v>
          </cell>
        </row>
        <row r="69">
          <cell r="A69" t="str">
            <v>ENCARGADO DE DIVISION</v>
          </cell>
          <cell r="B69">
            <v>6</v>
          </cell>
          <cell r="J69" t="str">
            <v>DIVISION DE INPECCCION DE VIDA SILVESTRE</v>
          </cell>
          <cell r="K69">
            <v>3.3220000000000001</v>
          </cell>
        </row>
        <row r="70">
          <cell r="A70" t="str">
            <v>ENCARGADO DE EVAL. DEL DESEMP</v>
          </cell>
          <cell r="B70">
            <v>6</v>
          </cell>
          <cell r="J70" t="str">
            <v>DEPARTAMENTO DE LITIGIOS</v>
          </cell>
          <cell r="K70">
            <v>9.4</v>
          </cell>
        </row>
        <row r="71">
          <cell r="A71" t="str">
            <v>ENCARGADO DE RELACIONES PUBLI</v>
          </cell>
          <cell r="B71">
            <v>6</v>
          </cell>
          <cell r="J71" t="str">
            <v>DIRECCION DE RECURSOS HUMANOS</v>
          </cell>
          <cell r="K71">
            <v>10</v>
          </cell>
        </row>
        <row r="72">
          <cell r="A72" t="str">
            <v>ENCARGADO DE SIVICULTURA</v>
          </cell>
          <cell r="B72">
            <v>6</v>
          </cell>
          <cell r="J72" t="str">
            <v>VICEMINISTERIO DE SUELO Y AGUA</v>
          </cell>
          <cell r="K72">
            <v>4</v>
          </cell>
        </row>
        <row r="73">
          <cell r="A73" t="str">
            <v>ENCARGADO DE VIVERO</v>
          </cell>
          <cell r="B73">
            <v>6</v>
          </cell>
          <cell r="J73" t="str">
            <v>VICEMINISTERIO DE SUELOS Y AGUA</v>
          </cell>
          <cell r="K73">
            <v>4</v>
          </cell>
        </row>
        <row r="74">
          <cell r="A74" t="str">
            <v>ENCARGADO DEPTO. SERVICIOS GE</v>
          </cell>
          <cell r="B74">
            <v>6</v>
          </cell>
          <cell r="J74" t="str">
            <v>VICEMINISTERIO DE SUELOS Y AGUAS</v>
          </cell>
          <cell r="K74">
            <v>4</v>
          </cell>
        </row>
        <row r="75">
          <cell r="A75" t="str">
            <v>ENCARGADO DIV. ZONIFICACION Y</v>
          </cell>
          <cell r="B75">
            <v>6</v>
          </cell>
          <cell r="J75" t="str">
            <v>DEPARTAMENTO DE REGISTRO, CONTROL Y NOMI</v>
          </cell>
          <cell r="K75">
            <v>10.1</v>
          </cell>
        </row>
        <row r="76">
          <cell r="A76" t="str">
            <v>ENCARGADO DIVISION</v>
          </cell>
          <cell r="B76">
            <v>6</v>
          </cell>
          <cell r="J76" t="str">
            <v>DEPARTAMENTO DE REGISTRO, CONTROL Y NOMINA</v>
          </cell>
          <cell r="K76">
            <v>10.1</v>
          </cell>
        </row>
        <row r="77">
          <cell r="A77" t="str">
            <v>ENCARGADO DIVISION DE FLORA</v>
          </cell>
          <cell r="B77">
            <v>6</v>
          </cell>
          <cell r="J77" t="str">
            <v>DIRECCION DE SUELOS</v>
          </cell>
          <cell r="K77">
            <v>4.0999999999999996</v>
          </cell>
        </row>
        <row r="78">
          <cell r="A78" t="str">
            <v>ENCARGADO DPTO. COMPRAS</v>
          </cell>
          <cell r="B78">
            <v>6</v>
          </cell>
          <cell r="J78" t="str">
            <v>DIRECCION DE SUELOS Y AGUAS</v>
          </cell>
          <cell r="K78">
            <v>4.0999999999999996</v>
          </cell>
        </row>
        <row r="79">
          <cell r="A79" t="str">
            <v>ENCARGADO GUARDABOSQUES</v>
          </cell>
          <cell r="B79">
            <v>6</v>
          </cell>
          <cell r="J79" t="str">
            <v>DEPARTAMENTO DE REGULACION DEL USO DE SUELOS</v>
          </cell>
          <cell r="K79">
            <v>4.12</v>
          </cell>
        </row>
        <row r="80">
          <cell r="A80" t="str">
            <v>ENCARGADO MUNICIPAL</v>
          </cell>
          <cell r="B80">
            <v>6</v>
          </cell>
          <cell r="J80" t="str">
            <v>DEPARTAMENTO DE ORGANIZACION DEL TRABAJO</v>
          </cell>
          <cell r="K80">
            <v>10.199999999999999</v>
          </cell>
        </row>
        <row r="81">
          <cell r="A81" t="str">
            <v>ENCARGADO NACIONAL</v>
          </cell>
          <cell r="B81">
            <v>6</v>
          </cell>
          <cell r="J81" t="str">
            <v>DEPARTAMENTO DE ORGANIZACION DEL TRABAJO Y COMPENSACION</v>
          </cell>
          <cell r="K81">
            <v>10.199999999999999</v>
          </cell>
        </row>
        <row r="82">
          <cell r="A82" t="str">
            <v>ENCARGADO PROVINCIAL</v>
          </cell>
          <cell r="B82">
            <v>6</v>
          </cell>
          <cell r="J82" t="str">
            <v>DIRECCION DE AGUAS</v>
          </cell>
          <cell r="K82">
            <v>4.2</v>
          </cell>
        </row>
        <row r="83">
          <cell r="A83" t="str">
            <v>ENCARGADO REGINAL DE EDUCACIO</v>
          </cell>
          <cell r="B83">
            <v>6</v>
          </cell>
          <cell r="J83" t="str">
            <v>DEPARTAMENTO DE RECLUTAMIENTO Y SELECCIO</v>
          </cell>
          <cell r="K83">
            <v>10.3</v>
          </cell>
        </row>
        <row r="84">
          <cell r="A84" t="str">
            <v>ENCARGADO REGIONAL DE REFORES</v>
          </cell>
          <cell r="B84">
            <v>6</v>
          </cell>
          <cell r="J84" t="str">
            <v>DEPARTAMENTO DE RECLUTAMIENTO Y SELECCION</v>
          </cell>
          <cell r="K84">
            <v>10.3</v>
          </cell>
        </row>
        <row r="85">
          <cell r="A85" t="str">
            <v>ENCARGADO TORRE</v>
          </cell>
          <cell r="B85">
            <v>6</v>
          </cell>
          <cell r="J85" t="str">
            <v>DEPARTAMENTO DE RECLUTAMIENTO Y SELECCIÓN</v>
          </cell>
          <cell r="K85">
            <v>10.3</v>
          </cell>
        </row>
        <row r="86">
          <cell r="A86" t="str">
            <v>ENCARGADO(A) DEPARTAMENTO</v>
          </cell>
          <cell r="B86">
            <v>6</v>
          </cell>
          <cell r="J86" t="str">
            <v>DIRECCION DE RECURSOS MINEROS</v>
          </cell>
          <cell r="K86">
            <v>4.3</v>
          </cell>
        </row>
        <row r="87">
          <cell r="A87" t="str">
            <v>ENCARGADO (A) RECLUTAMIENTO Y</v>
          </cell>
          <cell r="B87">
            <v>6</v>
          </cell>
          <cell r="J87" t="str">
            <v>DIRECCION RECURSOS MINEROS</v>
          </cell>
          <cell r="K87">
            <v>4.3</v>
          </cell>
        </row>
        <row r="88">
          <cell r="A88" t="str">
            <v xml:space="preserve">ENCARGADO (A) ADMINISTRATIVO </v>
          </cell>
          <cell r="B88">
            <v>6</v>
          </cell>
          <cell r="J88" t="str">
            <v>DEPARTAMENTO DE ASISTENCIA TECNICA Y REGULACION DE MINERIA NO METALICA</v>
          </cell>
          <cell r="K88">
            <v>4.3099999999999996</v>
          </cell>
        </row>
        <row r="89">
          <cell r="A89" t="str">
            <v>ENC. DE ARCHIVO Y CORRESP.</v>
          </cell>
          <cell r="B89">
            <v>6</v>
          </cell>
          <cell r="J89" t="str">
            <v>DEPARTAMENTO DE MANEJO INTEGRADO DE RECU</v>
          </cell>
          <cell r="K89">
            <v>4.32</v>
          </cell>
        </row>
        <row r="90">
          <cell r="A90" t="str">
            <v xml:space="preserve">ENCARGADO DEPTO. EMERGENCIAS </v>
          </cell>
          <cell r="B90">
            <v>6</v>
          </cell>
          <cell r="J90" t="str">
            <v>DEPARTAMENTO DE MANEJO INTEGRADO DE RECURSOS MINEROS</v>
          </cell>
          <cell r="K90">
            <v>4.32</v>
          </cell>
        </row>
        <row r="91">
          <cell r="A91" t="str">
            <v>GERENTE REGIONAL</v>
          </cell>
          <cell r="B91">
            <v>6</v>
          </cell>
          <cell r="J91" t="str">
            <v>DEPARTAMENTO DE EVALUACION DEL DESEMPEÑO</v>
          </cell>
          <cell r="K91">
            <v>10.4</v>
          </cell>
        </row>
        <row r="92">
          <cell r="A92" t="str">
            <v>ENC. CENTRO DE DOCUMENTACION</v>
          </cell>
          <cell r="B92">
            <v>6</v>
          </cell>
          <cell r="J92" t="str">
            <v>DEPARTAMENTO DE EVALUACION DEL DESEMPEÑO Y CAPACITACION</v>
          </cell>
          <cell r="K92">
            <v>10.4</v>
          </cell>
        </row>
        <row r="93">
          <cell r="A93" t="str">
            <v>ENCARGADO (A) REGIONAL DE INC</v>
          </cell>
          <cell r="B93">
            <v>6</v>
          </cell>
          <cell r="J93" t="str">
            <v>DEPARTAMENTO DE EVALUACION DEL DESEMPEÑO Y CAPACITACION</v>
          </cell>
          <cell r="K93">
            <v>10.4</v>
          </cell>
        </row>
        <row r="94">
          <cell r="A94" t="str">
            <v>ENC. DE SERVICIOS GENERALES</v>
          </cell>
          <cell r="B94">
            <v>6</v>
          </cell>
          <cell r="J94" t="str">
            <v>PROGRAMA DE ACCION NACIONAL DE LUCHA CON</v>
          </cell>
          <cell r="K94">
            <v>4.4000000000000004</v>
          </cell>
        </row>
        <row r="95">
          <cell r="A95" t="str">
            <v>ENCARGADA DIVISION</v>
          </cell>
          <cell r="B95">
            <v>6</v>
          </cell>
          <cell r="J95" t="str">
            <v>PROGRAMA DE ACCION NACIONAL DE LUCHA CONTRA LA DESERTIFICACION Y SEQUIA</v>
          </cell>
          <cell r="K95">
            <v>4.4000000000000004</v>
          </cell>
        </row>
        <row r="96">
          <cell r="A96" t="str">
            <v>ENC. DPTO. ELABORACION DOCUMENTOS LEGALES</v>
          </cell>
          <cell r="B96">
            <v>6</v>
          </cell>
          <cell r="J96" t="str">
            <v>DEPARTAMENTO DE RELACIONES LABORALES Y S</v>
          </cell>
          <cell r="K96">
            <v>10.5</v>
          </cell>
        </row>
        <row r="97">
          <cell r="A97" t="str">
            <v>ENC. RELACIONES LABORALES Y SOCIALES</v>
          </cell>
          <cell r="B97">
            <v>6</v>
          </cell>
          <cell r="J97" t="str">
            <v>DEPARTAMENTO DE RELACIONES LABORALES Y SOCIALES</v>
          </cell>
          <cell r="K97">
            <v>10.5</v>
          </cell>
        </row>
        <row r="98">
          <cell r="A98" t="str">
            <v>ENCARGADA DEL DEPTO. MONITOREO</v>
          </cell>
          <cell r="B98">
            <v>6</v>
          </cell>
          <cell r="J98" t="str">
            <v>DIRECCION DE COMUNICACIONES</v>
          </cell>
          <cell r="K98">
            <v>11</v>
          </cell>
        </row>
        <row r="99">
          <cell r="A99" t="str">
            <v>ENCARGADA REGIONAL DE EXTENSION</v>
          </cell>
          <cell r="B99">
            <v>6</v>
          </cell>
          <cell r="J99" t="str">
            <v>VICEMINISTERIO DE COOPERACION INTERNACIO</v>
          </cell>
          <cell r="K99">
            <v>5</v>
          </cell>
        </row>
        <row r="100">
          <cell r="A100" t="str">
            <v>ENCARGADO (A) DE REFORESTACION</v>
          </cell>
          <cell r="B100">
            <v>6</v>
          </cell>
          <cell r="J100" t="str">
            <v>VICEMINISTERIO DE COOPERACION INTERNACIONAL</v>
          </cell>
          <cell r="K100">
            <v>5</v>
          </cell>
        </row>
        <row r="101">
          <cell r="A101" t="str">
            <v>ENCARGADO (A) DIVISION DE ALMACEN Y SUMINISTROS</v>
          </cell>
          <cell r="B101">
            <v>6</v>
          </cell>
          <cell r="J101" t="str">
            <v>DEPARTAMENTO  DE RELACIONES PUBLICAS Y P</v>
          </cell>
          <cell r="K101">
            <v>11.1</v>
          </cell>
        </row>
        <row r="102">
          <cell r="A102" t="str">
            <v>ENCARGADO (A) DIVISION DE TRANSPORTACION</v>
          </cell>
          <cell r="B102">
            <v>6</v>
          </cell>
          <cell r="J102" t="str">
            <v>DEPARTAMENTO  DE RELACIONES PUBLICAS Y PRENSA</v>
          </cell>
          <cell r="K102">
            <v>11.1</v>
          </cell>
        </row>
        <row r="103">
          <cell r="A103" t="str">
            <v>ENCARGADO DE RELACIONES PUBLICAS</v>
          </cell>
          <cell r="B103">
            <v>6</v>
          </cell>
          <cell r="J103" t="str">
            <v>DEPARTAMENTO  DE RELACIONES PUBLICAS-MIM</v>
          </cell>
          <cell r="K103">
            <v>11.1</v>
          </cell>
        </row>
        <row r="104">
          <cell r="A104" t="str">
            <v>ENCARGADO DEPTO. SERVICIOS GENERALES</v>
          </cell>
          <cell r="B104">
            <v>6</v>
          </cell>
          <cell r="J104" t="str">
            <v>DEPARTAMENTO  DE RELACIONES PUBLICAS-MIMARENA</v>
          </cell>
          <cell r="K104">
            <v>11.1</v>
          </cell>
        </row>
        <row r="105">
          <cell r="A105" t="str">
            <v>ENCARGADO REGIONAL DE REFORESTACION</v>
          </cell>
          <cell r="B105">
            <v>6</v>
          </cell>
          <cell r="J105" t="str">
            <v>DIRECCION DE CONVENIOS Y TRATADOS INTERN</v>
          </cell>
          <cell r="K105">
            <v>5.0999999999999996</v>
          </cell>
        </row>
        <row r="106">
          <cell r="A106" t="str">
            <v>ENCARGADO (A) DEPTO. DE ESTADISTICAS</v>
          </cell>
          <cell r="B106">
            <v>6</v>
          </cell>
          <cell r="J106" t="str">
            <v>DIRECCION DE CONVENIOS Y TRATADOS INTERNACIONALES</v>
          </cell>
          <cell r="K106">
            <v>5.0999999999999996</v>
          </cell>
        </row>
        <row r="107">
          <cell r="A107" t="str">
            <v>ENCARGADO (A) DEPTO. RECLUTAMIENTO Y SELECCION</v>
          </cell>
          <cell r="B107">
            <v>6</v>
          </cell>
          <cell r="J107" t="str">
            <v>DEPARTAMENTO DE SOLUCION DE CONTROVERSIAS AMBIENTALES</v>
          </cell>
          <cell r="K107">
            <v>5.12</v>
          </cell>
        </row>
        <row r="108">
          <cell r="A108" t="str">
            <v>ENCARGADO DE EVAL. DEL DESEMPEÑO Y CAPACITACION</v>
          </cell>
          <cell r="B108">
            <v>6</v>
          </cell>
          <cell r="J108" t="str">
            <v>DEPARTAMENTO DE PROTOCOLO Y EVENTOS-MIMA</v>
          </cell>
          <cell r="K108">
            <v>11.2</v>
          </cell>
        </row>
        <row r="109">
          <cell r="A109" t="str">
            <v>ENCARGADO DIV. ZONIFICACION Y ANA</v>
          </cell>
          <cell r="B109">
            <v>6</v>
          </cell>
          <cell r="J109" t="str">
            <v>DEPARTAMENTO DE PROTOCOLO Y EVENTOS-MIMARENA</v>
          </cell>
          <cell r="K109">
            <v>11.2</v>
          </cell>
        </row>
        <row r="110">
          <cell r="A110" t="str">
            <v>ENCARGADO REGINAL DE EDUCACION AMBI</v>
          </cell>
          <cell r="B110">
            <v>6</v>
          </cell>
          <cell r="J110" t="str">
            <v>DIRECCION DE ADAPATACION Y MITIGACION DE</v>
          </cell>
          <cell r="K110">
            <v>5.2</v>
          </cell>
        </row>
        <row r="111">
          <cell r="A111" t="str">
            <v>COORDINADOR (A)</v>
          </cell>
          <cell r="B111">
            <v>7</v>
          </cell>
          <cell r="J111" t="str">
            <v>DIRECCION DE ADAPATACION Y MITIGACION DEL CAMBIO CLIMATICO-MIMARENA</v>
          </cell>
          <cell r="K111">
            <v>5.2</v>
          </cell>
        </row>
        <row r="112">
          <cell r="A112" t="str">
            <v>COORDINADOR (A) GESTION AMBIE</v>
          </cell>
          <cell r="B112">
            <v>7</v>
          </cell>
          <cell r="J112" t="str">
            <v>DIVISION DE PROTOCOLO Y EVENTOS</v>
          </cell>
          <cell r="K112">
            <v>11.2</v>
          </cell>
        </row>
        <row r="113">
          <cell r="A113" t="str">
            <v>COORDINADOR (A) TECNICO</v>
          </cell>
          <cell r="B113">
            <v>7</v>
          </cell>
          <cell r="J113" t="str">
            <v>DIVISION DE PROTOCOLOS Y EVENTOS</v>
          </cell>
          <cell r="K113">
            <v>11.2</v>
          </cell>
        </row>
        <row r="114">
          <cell r="A114" t="str">
            <v xml:space="preserve">COORDINADOR ADMINISTRATIVO Y </v>
          </cell>
          <cell r="B114">
            <v>7</v>
          </cell>
          <cell r="J114" t="str">
            <v>DEPARTAMENTO DE ADAPTACION AL CAMBIO CLIMATICO</v>
          </cell>
          <cell r="K114">
            <v>5.21</v>
          </cell>
        </row>
        <row r="115">
          <cell r="A115" t="str">
            <v>COORDINADOR DE AUDIOVISUALES</v>
          </cell>
          <cell r="B115">
            <v>7</v>
          </cell>
          <cell r="J115" t="str">
            <v>DEPARTAMENTO DE METRICA Y TRANSPARENCIA</v>
          </cell>
          <cell r="K115">
            <v>5.22</v>
          </cell>
        </row>
        <row r="116">
          <cell r="A116" t="str">
            <v>COORDINADOR DE BRIGADAS</v>
          </cell>
          <cell r="B116">
            <v>7</v>
          </cell>
          <cell r="J116" t="str">
            <v>DEPARTAMENTO DE METRICA Y TRANSPARENCIA DEL CAMBIO CLIMATICO-MIMARENA</v>
          </cell>
          <cell r="K116">
            <v>5.22</v>
          </cell>
        </row>
        <row r="117">
          <cell r="A117" t="str">
            <v>COORDINADOR GERENCIAS Y SUBGE</v>
          </cell>
          <cell r="B117">
            <v>7</v>
          </cell>
          <cell r="J117" t="str">
            <v>DEPARTAMENTO DE MITIGACION AL CAMBIO CLIMATICO</v>
          </cell>
          <cell r="K117">
            <v>5.23</v>
          </cell>
        </row>
        <row r="118">
          <cell r="A118" t="str">
            <v>COORDINADOR PROVINCIAL</v>
          </cell>
          <cell r="B118">
            <v>7</v>
          </cell>
          <cell r="J118" t="str">
            <v>DEPARTAMENTO DE MITIGACION DE CAMBIO CLI</v>
          </cell>
          <cell r="K118">
            <v>5.23</v>
          </cell>
        </row>
        <row r="119">
          <cell r="A119" t="str">
            <v>COORDINADOR REGIONAL</v>
          </cell>
          <cell r="B119">
            <v>7</v>
          </cell>
          <cell r="J119" t="str">
            <v>DEPARTAMENTO DE MITIGACION DE CAMBIO CLIMATICO Y MECANISMOS DE DESARROLLO LIMPIO-MIMARENA</v>
          </cell>
          <cell r="K119">
            <v>5.23</v>
          </cell>
        </row>
        <row r="120">
          <cell r="A120" t="str">
            <v>COORDINADOR SOCIAL</v>
          </cell>
          <cell r="B120">
            <v>7</v>
          </cell>
          <cell r="J120" t="str">
            <v>DIVISION DE PUBLICACIONES</v>
          </cell>
          <cell r="K120">
            <v>11.3</v>
          </cell>
        </row>
        <row r="121">
          <cell r="A121" t="str">
            <v>COORDINADORA ADMINISTRATIVA</v>
          </cell>
          <cell r="B121">
            <v>7</v>
          </cell>
          <cell r="J121" t="str">
            <v>DIVISION DE PORTALES Y REDES SOCIALES</v>
          </cell>
          <cell r="K121">
            <v>11.4</v>
          </cell>
        </row>
        <row r="122">
          <cell r="A122" t="str">
            <v>COORDINADORA DE PROTOCOLO</v>
          </cell>
          <cell r="B122">
            <v>7</v>
          </cell>
          <cell r="J122" t="str">
            <v>DIRECCION DE INFORMACION AMBIENTAL Y DE</v>
          </cell>
          <cell r="K122">
            <v>18</v>
          </cell>
        </row>
        <row r="123">
          <cell r="A123" t="str">
            <v>SUB DIRECTOR</v>
          </cell>
          <cell r="B123">
            <v>7</v>
          </cell>
          <cell r="J123" t="str">
            <v>DIRECCION DE PLANIFICACION Y DESARROLLO</v>
          </cell>
          <cell r="K123">
            <v>12</v>
          </cell>
        </row>
        <row r="124">
          <cell r="A124" t="str">
            <v>SUB DIRECTORA</v>
          </cell>
          <cell r="B124">
            <v>7</v>
          </cell>
          <cell r="J124" t="str">
            <v>VICEMINISTERIO DE RECURSOS COSTEROS Y MA</v>
          </cell>
          <cell r="K124">
            <v>6</v>
          </cell>
        </row>
        <row r="125">
          <cell r="A125" t="str">
            <v>SUB ENC. COMPRAS</v>
          </cell>
          <cell r="B125">
            <v>7</v>
          </cell>
          <cell r="J125" t="str">
            <v>VICEMINISTERIO DE RECURSOS COSTEROS Y MARINOS</v>
          </cell>
          <cell r="K125">
            <v>6</v>
          </cell>
        </row>
        <row r="126">
          <cell r="A126" t="str">
            <v>SUB ENCARGADO</v>
          </cell>
          <cell r="B126">
            <v>7</v>
          </cell>
          <cell r="J126" t="str">
            <v>DEPARTAMENTO DE FORMULACION, MONITOREO Y EVALUACION DE PLANES, PROGRAMAS Y PROYECTOS</v>
          </cell>
          <cell r="K126">
            <v>12.1</v>
          </cell>
        </row>
        <row r="127">
          <cell r="A127" t="str">
            <v>SUB ENCARGADO DE NOMINAS</v>
          </cell>
          <cell r="B127">
            <v>7</v>
          </cell>
          <cell r="J127" t="str">
            <v>DIRECCION DE MANEJO INTEGRAL DE LA ZONA</v>
          </cell>
          <cell r="K127">
            <v>6.1</v>
          </cell>
        </row>
        <row r="128">
          <cell r="A128" t="str">
            <v>SUB-DIRECTOR</v>
          </cell>
          <cell r="B128">
            <v>7</v>
          </cell>
          <cell r="J128" t="str">
            <v>DIRECCION DE MANEJO INTEGRAL DE LA ZONA COSTERO MARINA-MIMARENA</v>
          </cell>
          <cell r="K128">
            <v>6.1</v>
          </cell>
        </row>
        <row r="129">
          <cell r="A129" t="str">
            <v>SUB-DIRECTORA</v>
          </cell>
          <cell r="B129">
            <v>7</v>
          </cell>
          <cell r="J129" t="str">
            <v>DEPARTAMENTO DE MANEJO INTEGRADO DE ECOSISTEMAS COSTEROS</v>
          </cell>
          <cell r="K129">
            <v>6.11</v>
          </cell>
        </row>
        <row r="130">
          <cell r="A130" t="str">
            <v>SUB-ENCARGADA</v>
          </cell>
          <cell r="B130">
            <v>7</v>
          </cell>
          <cell r="J130" t="str">
            <v>DIVISION DE GUARDACOSTA</v>
          </cell>
          <cell r="K130">
            <v>6.1109999999999998</v>
          </cell>
        </row>
        <row r="131">
          <cell r="A131" t="str">
            <v>SUBGERENTE</v>
          </cell>
          <cell r="B131">
            <v>7</v>
          </cell>
          <cell r="J131" t="str">
            <v>DEPARTAMENTO DE ORDENAMIENTO DE RECURSOS COSTEROS</v>
          </cell>
          <cell r="K131">
            <v>6.12</v>
          </cell>
        </row>
        <row r="132">
          <cell r="A132" t="str">
            <v>COORDINADOR ACADEMICO</v>
          </cell>
          <cell r="B132">
            <v>7</v>
          </cell>
          <cell r="J132" t="str">
            <v>DEPARTAMENTO DE ORDENAMIENTO DE RECURSOS COSTEROS MARINOS-MIMARENA</v>
          </cell>
          <cell r="K132">
            <v>6.12</v>
          </cell>
        </row>
        <row r="133">
          <cell r="A133" t="str">
            <v>SUB ENCARGADA</v>
          </cell>
          <cell r="B133">
            <v>7</v>
          </cell>
          <cell r="J133" t="str">
            <v>DEPARTAMENTO DE ORDENAMIENTO DE RECURSOS MARINOS</v>
          </cell>
          <cell r="K133">
            <v>6.12</v>
          </cell>
        </row>
        <row r="134">
          <cell r="A134" t="str">
            <v>COORDINADOR (A) GESTION AMBIENTAL</v>
          </cell>
          <cell r="B134">
            <v>7</v>
          </cell>
          <cell r="J134" t="str">
            <v>DEPARTAMENTO DE ORDENAMIENTO RECURSOS COSTEROS</v>
          </cell>
          <cell r="K134">
            <v>6.12</v>
          </cell>
        </row>
        <row r="135">
          <cell r="A135" t="str">
            <v>COORDINADOR DESPACHO</v>
          </cell>
          <cell r="B135">
            <v>7</v>
          </cell>
          <cell r="J135" t="str">
            <v>DEPARTAMENTO DE CONSERVACION DE ECOSISTEMAS MARINOS</v>
          </cell>
          <cell r="K135">
            <v>6.21</v>
          </cell>
        </row>
        <row r="136">
          <cell r="A136" t="str">
            <v>COORDINADOR GERENCIAS Y SUBGERENCIA</v>
          </cell>
          <cell r="B136">
            <v>7</v>
          </cell>
          <cell r="J136" t="str">
            <v>DEPARTAMENTO DE GESTION Y CONSERVACION D</v>
          </cell>
          <cell r="K136">
            <v>6.21</v>
          </cell>
        </row>
        <row r="137">
          <cell r="A137" t="str">
            <v>INSPECTOR (A)</v>
          </cell>
          <cell r="B137">
            <v>8</v>
          </cell>
          <cell r="J137" t="str">
            <v>DEPARTAMENTO DE GESTION Y CONSERVACION DE ECOSISTEMAS COSTEROS Y MARINOS-MIMARENA</v>
          </cell>
          <cell r="K137">
            <v>6.21</v>
          </cell>
        </row>
        <row r="138">
          <cell r="A138" t="str">
            <v>INSPECTOR (A) GENERAL</v>
          </cell>
          <cell r="B138">
            <v>8</v>
          </cell>
          <cell r="J138" t="str">
            <v>DEPARTAMENTO DE RESTAURACION DE ECOSISTE</v>
          </cell>
          <cell r="K138">
            <v>6.22</v>
          </cell>
        </row>
        <row r="139">
          <cell r="A139" t="str">
            <v>INSPECTOR COSTEROS MARINOS</v>
          </cell>
          <cell r="B139">
            <v>8</v>
          </cell>
          <cell r="J139" t="str">
            <v>DEPARTAMENTO DE RESTAURACION DE ECOSISTEMAS COSTEROS Y MARINOS-MIMARENA</v>
          </cell>
          <cell r="K139">
            <v>6.22</v>
          </cell>
        </row>
        <row r="140">
          <cell r="A140" t="str">
            <v>INSPECTOR DE PESCA</v>
          </cell>
          <cell r="B140">
            <v>8</v>
          </cell>
          <cell r="J140" t="str">
            <v>DEPARTAMENTO DE CONTROL Y VIGILANCIA DE</v>
          </cell>
          <cell r="K140">
            <v>6.23</v>
          </cell>
        </row>
        <row r="141">
          <cell r="A141" t="str">
            <v>INSPECTOR DE SUELOS Y AGUAS</v>
          </cell>
          <cell r="B141">
            <v>8</v>
          </cell>
          <cell r="J141" t="str">
            <v>DEPARTAMENTO DE CONTROL Y VIGILANCIA DE ZONA COSTERO MARINA-MIMARENA</v>
          </cell>
          <cell r="K141">
            <v>6.23</v>
          </cell>
        </row>
        <row r="142">
          <cell r="A142" t="str">
            <v>INSPECTOR FORESTAL</v>
          </cell>
          <cell r="B142">
            <v>8</v>
          </cell>
          <cell r="J142" t="str">
            <v>DEPARTAMENTO DE CALIDAD EN LA GESTION</v>
          </cell>
          <cell r="K142">
            <v>12.3</v>
          </cell>
        </row>
        <row r="143">
          <cell r="A143" t="str">
            <v>INSPECTORA</v>
          </cell>
          <cell r="B143">
            <v>8</v>
          </cell>
          <cell r="J143" t="str">
            <v>DEPARTAMENTO DE DESARROLLO INSTITUCIONAL</v>
          </cell>
          <cell r="K143">
            <v>12.4</v>
          </cell>
        </row>
        <row r="144">
          <cell r="A144" t="str">
            <v>SUPERVISOR (A)</v>
          </cell>
          <cell r="B144">
            <v>8</v>
          </cell>
          <cell r="J144" t="str">
            <v>DEPARTAMENTO DE GESTION DE RIESGO AMBIEN</v>
          </cell>
          <cell r="K144">
            <v>22.1</v>
          </cell>
        </row>
        <row r="145">
          <cell r="A145" t="str">
            <v>SUPERVISOR AMBIENTAL</v>
          </cell>
          <cell r="B145">
            <v>8</v>
          </cell>
          <cell r="J145" t="str">
            <v>DEPARTAMENTO DE GESTION DE RIESGO AMBIENTALES</v>
          </cell>
          <cell r="K145">
            <v>22.1</v>
          </cell>
        </row>
        <row r="146">
          <cell r="A146" t="str">
            <v>SUPERVISOR AMBIENTAL COMUNITA</v>
          </cell>
          <cell r="B146">
            <v>8</v>
          </cell>
          <cell r="J146" t="str">
            <v>DIRECCION DE TECNOLOGIA</v>
          </cell>
          <cell r="K146">
            <v>13</v>
          </cell>
        </row>
        <row r="147">
          <cell r="A147" t="str">
            <v>SUPERVISOR BRIGADA</v>
          </cell>
          <cell r="B147">
            <v>8</v>
          </cell>
          <cell r="J147" t="str">
            <v>DIRECCION DE TECNOLOGIA DE LA INFORMACIO</v>
          </cell>
          <cell r="K147">
            <v>13</v>
          </cell>
        </row>
        <row r="148">
          <cell r="A148" t="str">
            <v>SUPERVISOR CAMPO</v>
          </cell>
          <cell r="B148">
            <v>8</v>
          </cell>
          <cell r="J148" t="str">
            <v>DIRECCION DE TECNOLOGIA DE LA INFORMACION Y COMUNICACION</v>
          </cell>
          <cell r="K148">
            <v>13</v>
          </cell>
        </row>
        <row r="149">
          <cell r="A149" t="str">
            <v>SUPERVISOR DE EVENTOS</v>
          </cell>
          <cell r="B149">
            <v>8</v>
          </cell>
          <cell r="J149" t="str">
            <v>DIRECCION DE TECNOLOGIA DE LA INFORMACION Y COMUNICACIÓN</v>
          </cell>
          <cell r="K149">
            <v>13</v>
          </cell>
        </row>
        <row r="150">
          <cell r="A150" t="str">
            <v>SUPERVISOR DE VIVERO</v>
          </cell>
          <cell r="B150">
            <v>8</v>
          </cell>
          <cell r="J150" t="str">
            <v>VICEMINISTERIO DE AREA PROTEGIDAS</v>
          </cell>
          <cell r="K150">
            <v>7</v>
          </cell>
        </row>
        <row r="151">
          <cell r="A151" t="str">
            <v>SUPERVISOR DE ZONA</v>
          </cell>
          <cell r="B151">
            <v>8</v>
          </cell>
          <cell r="J151" t="str">
            <v>VICEMINISTERIO DE AREAS PROTEGIDAS Y BIO</v>
          </cell>
          <cell r="K151">
            <v>3</v>
          </cell>
        </row>
        <row r="152">
          <cell r="A152" t="str">
            <v>SUPERVISOR DIVISION NORTE</v>
          </cell>
          <cell r="B152">
            <v>8</v>
          </cell>
          <cell r="J152" t="str">
            <v>VICEMINISTERIO DE AREAS PROTEGIDAS Y BIODIVERSIDAD</v>
          </cell>
          <cell r="K152">
            <v>3</v>
          </cell>
        </row>
        <row r="153">
          <cell r="A153" t="str">
            <v>SUPERVISOR FORESTAL</v>
          </cell>
          <cell r="B153">
            <v>8</v>
          </cell>
          <cell r="J153" t="str">
            <v>VICEMINISTERIO DE RECURSOS FORESTALES</v>
          </cell>
          <cell r="K153">
            <v>7</v>
          </cell>
        </row>
        <row r="154">
          <cell r="A154" t="str">
            <v>SUPERVISOR MANTENIMIENTO</v>
          </cell>
          <cell r="B154">
            <v>8</v>
          </cell>
          <cell r="J154" t="str">
            <v>DEPARTAMENTO DE SEGURIDAD Y MONITOREO TI</v>
          </cell>
          <cell r="K154">
            <v>13.1</v>
          </cell>
        </row>
        <row r="155">
          <cell r="A155" t="str">
            <v>SUPERVISOR MAYORDOMIA</v>
          </cell>
          <cell r="B155">
            <v>8</v>
          </cell>
          <cell r="J155" t="str">
            <v>DEPARTAMENTO DE SEGURIDAD Y MONITOREO TIC</v>
          </cell>
          <cell r="K155">
            <v>13.1</v>
          </cell>
        </row>
        <row r="156">
          <cell r="A156" t="str">
            <v>SUPERVISOR MUNICIPAL</v>
          </cell>
          <cell r="B156">
            <v>8</v>
          </cell>
          <cell r="J156" t="str">
            <v>DIRECCION DE REFORESTACION Y FOMENTO FOR</v>
          </cell>
          <cell r="K156">
            <v>7.1</v>
          </cell>
        </row>
        <row r="157">
          <cell r="A157" t="str">
            <v>SUPERVISOR PROVINCIAL</v>
          </cell>
          <cell r="B157">
            <v>8</v>
          </cell>
          <cell r="J157" t="str">
            <v>DIRECCION DE REFORESTACION Y FOMENTO FORESTAL</v>
          </cell>
          <cell r="K157">
            <v>7.1</v>
          </cell>
        </row>
        <row r="158">
          <cell r="A158" t="str">
            <v>SUPERVISOR REGIONAL</v>
          </cell>
          <cell r="B158">
            <v>8</v>
          </cell>
          <cell r="J158" t="str">
            <v>DEPARTAMENTO DE PRODUCCION DE PLANTAS FORESTALES</v>
          </cell>
          <cell r="K158">
            <v>7.11</v>
          </cell>
        </row>
        <row r="159">
          <cell r="A159" t="str">
            <v>SUPERVISOR ZONA SUR</v>
          </cell>
          <cell r="B159">
            <v>8</v>
          </cell>
          <cell r="J159" t="str">
            <v>DIVISION DE VIVEROS FORESTALES</v>
          </cell>
          <cell r="K159">
            <v>7.1109999999999998</v>
          </cell>
        </row>
        <row r="160">
          <cell r="A160" t="str">
            <v>SUPERVISORA</v>
          </cell>
          <cell r="B160">
            <v>8</v>
          </cell>
          <cell r="J160" t="str">
            <v>VIVEROS FORESTALES</v>
          </cell>
          <cell r="K160">
            <v>7.1109999999999998</v>
          </cell>
        </row>
        <row r="161">
          <cell r="A161" t="str">
            <v>SUPERVISORA TECNICA</v>
          </cell>
          <cell r="B161">
            <v>8</v>
          </cell>
          <cell r="J161" t="str">
            <v>DEPARTAMENTO DE REFORESTACION</v>
          </cell>
          <cell r="K161">
            <v>7.12</v>
          </cell>
        </row>
        <row r="162">
          <cell r="A162" t="str">
            <v>INSPECTOR VIDA SILVESTRE</v>
          </cell>
          <cell r="B162">
            <v>8</v>
          </cell>
          <cell r="J162" t="str">
            <v>DIVISION DE EVALUACION Y SEGUIMIENTO DE</v>
          </cell>
          <cell r="K162">
            <v>7.1219999999999999</v>
          </cell>
        </row>
        <row r="163">
          <cell r="A163" t="str">
            <v>INSPECTOR SUELOS Y AGUAS</v>
          </cell>
          <cell r="B163">
            <v>8</v>
          </cell>
          <cell r="J163" t="str">
            <v>BANCO DE SEMILLAS ENDEMICAS  Y NATIVAS</v>
          </cell>
          <cell r="K163">
            <v>7.13</v>
          </cell>
        </row>
        <row r="164">
          <cell r="A164" t="str">
            <v>SUPERVISOR GENERAL</v>
          </cell>
          <cell r="B164">
            <v>8</v>
          </cell>
          <cell r="J164" t="str">
            <v>BANCO DE SEMILLAS ENDEMICAS Y NATIVAS</v>
          </cell>
          <cell r="K164">
            <v>7.13</v>
          </cell>
        </row>
        <row r="165">
          <cell r="A165" t="str">
            <v>SUPERVISOR DE INSPECTORES</v>
          </cell>
          <cell r="B165">
            <v>8</v>
          </cell>
          <cell r="J165" t="str">
            <v>DEPARTAMENTO DE ADMINISTRACION DEL SERVI</v>
          </cell>
          <cell r="K165">
            <v>13.2</v>
          </cell>
        </row>
        <row r="166">
          <cell r="A166" t="str">
            <v>SUPERVISOR DE SEGURIDAD</v>
          </cell>
          <cell r="B166">
            <v>8</v>
          </cell>
          <cell r="J166" t="str">
            <v>DEPARTAMENTO DE ADMINISTRACION DEL SERVICIO TIC</v>
          </cell>
          <cell r="K166">
            <v>13.2</v>
          </cell>
        </row>
        <row r="167">
          <cell r="A167" t="str">
            <v>SUPERVISOR AMBIENTAL COMUNITARIO</v>
          </cell>
          <cell r="B167">
            <v>11.1</v>
          </cell>
          <cell r="J167" t="str">
            <v>DIRECCION DE BOSQUES Y MANEJO FORESTAL</v>
          </cell>
          <cell r="K167">
            <v>7.2</v>
          </cell>
        </row>
        <row r="168">
          <cell r="A168" t="str">
            <v>ANALISTA</v>
          </cell>
          <cell r="B168">
            <v>9</v>
          </cell>
          <cell r="J168" t="str">
            <v>DEPARTAMENTO DE MANEJO FORESTAL</v>
          </cell>
          <cell r="K168">
            <v>7.21</v>
          </cell>
        </row>
        <row r="169">
          <cell r="A169" t="str">
            <v>ANALISTA AMBIENTAL</v>
          </cell>
          <cell r="B169">
            <v>9</v>
          </cell>
          <cell r="J169" t="str">
            <v>DIVISION DE BOSQUE NATURAL</v>
          </cell>
          <cell r="K169">
            <v>7.2119999999999997</v>
          </cell>
        </row>
        <row r="170">
          <cell r="A170" t="str">
            <v>ANALISTA CALIDAD EN LA GESTIO</v>
          </cell>
          <cell r="B170">
            <v>9</v>
          </cell>
          <cell r="J170" t="str">
            <v>DEPARTAMENTO DE PROTECCION DE BOSQUES</v>
          </cell>
          <cell r="K170">
            <v>7.22</v>
          </cell>
        </row>
        <row r="171">
          <cell r="A171" t="str">
            <v>ANALISTA CAPACITACION Y DESAR</v>
          </cell>
          <cell r="B171">
            <v>9</v>
          </cell>
          <cell r="J171" t="str">
            <v>DIVISION DE MANEJO DEL FUEGO</v>
          </cell>
          <cell r="K171">
            <v>7.2210000000000001</v>
          </cell>
        </row>
        <row r="172">
          <cell r="A172" t="str">
            <v>ANALISTA CONSERVACIONISTA COS</v>
          </cell>
          <cell r="B172">
            <v>9</v>
          </cell>
          <cell r="J172" t="str">
            <v>DIVISION DE SANIDAD FORESTAL</v>
          </cell>
          <cell r="K172">
            <v>7.2220000000000004</v>
          </cell>
        </row>
        <row r="173">
          <cell r="A173" t="str">
            <v>ANALISTA DE COSTEROS MARINOS</v>
          </cell>
          <cell r="B173">
            <v>9</v>
          </cell>
          <cell r="J173" t="str">
            <v>DIVISION DE GUARDABOSQUES</v>
          </cell>
          <cell r="K173">
            <v>7.2229999999999999</v>
          </cell>
        </row>
        <row r="174">
          <cell r="A174" t="str">
            <v>ANALISTA DE DATOS</v>
          </cell>
          <cell r="B174">
            <v>9</v>
          </cell>
          <cell r="J174" t="str">
            <v>DEPARTAMENTO DE INDUSTRIALIZACION  Y COMERCIO DE PRODUCTOS FORESTALES</v>
          </cell>
          <cell r="K174">
            <v>7.23</v>
          </cell>
        </row>
        <row r="175">
          <cell r="A175" t="str">
            <v>ANALISTA DE GESTION</v>
          </cell>
          <cell r="B175">
            <v>9</v>
          </cell>
          <cell r="J175" t="str">
            <v>DEPARTAMENTO DE INDUSTRIALIZACION Y COME</v>
          </cell>
          <cell r="K175">
            <v>7.23</v>
          </cell>
        </row>
        <row r="176">
          <cell r="A176" t="str">
            <v>ANALISTA DE GESTION AMBIENTAL</v>
          </cell>
          <cell r="B176">
            <v>9</v>
          </cell>
          <cell r="J176" t="str">
            <v>DEPARTAMENTO DE INDUSTRIALIZACION Y COMERCIO DE PRODUCTOS FORESTALES</v>
          </cell>
          <cell r="K176">
            <v>7.23</v>
          </cell>
        </row>
        <row r="177">
          <cell r="A177" t="str">
            <v>ANALISTA DE RECURSOS FORESTAL</v>
          </cell>
          <cell r="B177">
            <v>9</v>
          </cell>
          <cell r="J177" t="str">
            <v>DEPARTAMENTO DE DESARROLLO E IMPLEMENTAC</v>
          </cell>
          <cell r="K177">
            <v>13.5</v>
          </cell>
        </row>
        <row r="178">
          <cell r="A178" t="str">
            <v>ANALISTA DE RECURSOS HUMANOS</v>
          </cell>
          <cell r="B178">
            <v>9</v>
          </cell>
          <cell r="J178" t="str">
            <v>DEPARTAMENTO DE DESARROLLO E IMPLEMENTACION DE SISTEMAS</v>
          </cell>
          <cell r="K178">
            <v>13.5</v>
          </cell>
        </row>
        <row r="179">
          <cell r="A179" t="str">
            <v>ANALISTA DESARROLLO ORGANIZAC</v>
          </cell>
          <cell r="B179">
            <v>9</v>
          </cell>
          <cell r="J179" t="str">
            <v>DIRECCION DE CAMBIO CLIMATICO</v>
          </cell>
          <cell r="K179">
            <v>7.5</v>
          </cell>
        </row>
        <row r="180">
          <cell r="A180" t="str">
            <v>ANALISTA FINANCIERA</v>
          </cell>
          <cell r="B180">
            <v>9</v>
          </cell>
          <cell r="J180" t="str">
            <v>DIRECCION DE RECURSOS MARINOS</v>
          </cell>
          <cell r="K180">
            <v>6.2</v>
          </cell>
        </row>
        <row r="181">
          <cell r="A181" t="str">
            <v>ANALISTA FINANCIERO</v>
          </cell>
          <cell r="B181">
            <v>9</v>
          </cell>
          <cell r="J181" t="str">
            <v>DIRECCION DE SERVICIOS POR VENTANILLA UN</v>
          </cell>
          <cell r="K181">
            <v>14</v>
          </cell>
        </row>
        <row r="182">
          <cell r="A182" t="str">
            <v>ANALISTA FINANCIERO I</v>
          </cell>
          <cell r="B182">
            <v>9</v>
          </cell>
          <cell r="J182" t="str">
            <v>DIRECCION DE SERVICIOS POR VENTANILLA UNICA</v>
          </cell>
          <cell r="K182">
            <v>14</v>
          </cell>
        </row>
        <row r="183">
          <cell r="A183" t="str">
            <v>ANALISTA GESTION AMBIENTAL</v>
          </cell>
          <cell r="B183">
            <v>9</v>
          </cell>
          <cell r="J183" t="str">
            <v>DIRECCION DE VENTANILLA UNICA DE SERVICI</v>
          </cell>
          <cell r="K183">
            <v>14</v>
          </cell>
        </row>
        <row r="184">
          <cell r="A184" t="str">
            <v>ANALISTA LEGAL</v>
          </cell>
          <cell r="B184">
            <v>9</v>
          </cell>
          <cell r="J184" t="str">
            <v>DIRECCION DE VENTANILLA UNICA DE SERVICIOS AMBIENTALES-MIMARENA</v>
          </cell>
          <cell r="K184">
            <v>14</v>
          </cell>
        </row>
        <row r="185">
          <cell r="A185" t="str">
            <v>ANALISTA NOMINAS</v>
          </cell>
          <cell r="B185">
            <v>9</v>
          </cell>
          <cell r="J185" t="str">
            <v>DEPARTAMENTO DE ATENCION AL USUARIO</v>
          </cell>
          <cell r="K185">
            <v>14.1</v>
          </cell>
        </row>
        <row r="186">
          <cell r="A186" t="str">
            <v>ANALISTA ORGANIZACION</v>
          </cell>
          <cell r="B186">
            <v>9</v>
          </cell>
          <cell r="J186" t="str">
            <v>DEPARTAMENTO DE RECEPCION Y TRAMITE DE D</v>
          </cell>
          <cell r="K186">
            <v>17.100000000000001</v>
          </cell>
        </row>
        <row r="187">
          <cell r="A187" t="str">
            <v>ANALISTA PERSONAL</v>
          </cell>
          <cell r="B187">
            <v>9</v>
          </cell>
          <cell r="J187" t="str">
            <v>DEPARTAMENTO DE TRAMITES  Y SEGUIMIENTO</v>
          </cell>
          <cell r="K187">
            <v>14.2</v>
          </cell>
        </row>
        <row r="188">
          <cell r="A188" t="str">
            <v>ANALISTA PRESUPUESTO</v>
          </cell>
          <cell r="B188">
            <v>9</v>
          </cell>
          <cell r="J188" t="str">
            <v>DEPARTAMENTO DE TRAMITES  Y SEGUIMIENTO DE SERVICIOS</v>
          </cell>
          <cell r="K188">
            <v>14.2</v>
          </cell>
        </row>
        <row r="189">
          <cell r="A189" t="str">
            <v>ANALISTA PROYECTOS</v>
          </cell>
          <cell r="B189">
            <v>9</v>
          </cell>
          <cell r="J189" t="str">
            <v>DEPARTAMENTO DE SEGURIDAD</v>
          </cell>
          <cell r="K189">
            <v>25</v>
          </cell>
        </row>
        <row r="190">
          <cell r="A190" t="str">
            <v>ANALISTA SISTEMAS INFORMATICO</v>
          </cell>
          <cell r="B190">
            <v>9</v>
          </cell>
          <cell r="J190" t="str">
            <v>DIRECCION FINANCIERA</v>
          </cell>
          <cell r="K190">
            <v>15</v>
          </cell>
        </row>
        <row r="191">
          <cell r="A191" t="str">
            <v>CONTADOR (A)</v>
          </cell>
          <cell r="B191">
            <v>9</v>
          </cell>
          <cell r="J191" t="str">
            <v>COORDINACION ADMINISTRATIVA Y FINANCIERA</v>
          </cell>
          <cell r="K191">
            <v>23</v>
          </cell>
        </row>
        <row r="192">
          <cell r="A192" t="str">
            <v>CONTADOR I</v>
          </cell>
          <cell r="B192">
            <v>9</v>
          </cell>
          <cell r="J192" t="str">
            <v>DEPARTAMENTO DE PRESUPUESTO</v>
          </cell>
          <cell r="K192">
            <v>15.1</v>
          </cell>
        </row>
        <row r="193">
          <cell r="A193" t="str">
            <v>CONTADOR II</v>
          </cell>
          <cell r="B193">
            <v>9</v>
          </cell>
          <cell r="J193" t="str">
            <v>COORDINACION PROVINCIAL</v>
          </cell>
          <cell r="K193">
            <v>24</v>
          </cell>
        </row>
        <row r="194">
          <cell r="A194" t="str">
            <v>CONTADORA</v>
          </cell>
          <cell r="B194">
            <v>9</v>
          </cell>
          <cell r="J194" t="str">
            <v>DEPARTAMENTO DE TESORERIA</v>
          </cell>
          <cell r="K194">
            <v>15.3</v>
          </cell>
        </row>
        <row r="195">
          <cell r="A195" t="str">
            <v>ING. ANALISTA DE GESTION III</v>
          </cell>
          <cell r="B195">
            <v>9</v>
          </cell>
          <cell r="J195" t="str">
            <v>DEPARTAMENTO DE CONTABILIDAD</v>
          </cell>
          <cell r="K195">
            <v>15.2</v>
          </cell>
        </row>
        <row r="196">
          <cell r="A196" t="str">
            <v>ANALISTA RECURSOS HUMANOS I</v>
          </cell>
          <cell r="B196">
            <v>9</v>
          </cell>
          <cell r="J196" t="str">
            <v>DIVISION DE CONTABILIDAD - MNHN</v>
          </cell>
          <cell r="K196">
            <v>15.2</v>
          </cell>
        </row>
        <row r="197">
          <cell r="A197" t="str">
            <v>ANALISTA CONTROL INTERNO</v>
          </cell>
          <cell r="B197">
            <v>9</v>
          </cell>
          <cell r="J197" t="str">
            <v>DIRECCION ADMINISTRATIVA</v>
          </cell>
          <cell r="K197">
            <v>16</v>
          </cell>
        </row>
        <row r="198">
          <cell r="A198" t="str">
            <v>ANALISTA COOPERACION INTERNAC</v>
          </cell>
          <cell r="B198">
            <v>9</v>
          </cell>
          <cell r="J198" t="str">
            <v>DEPARTAMENTO DE CONTROL DE BIENES</v>
          </cell>
          <cell r="K198">
            <v>16.100000000000001</v>
          </cell>
        </row>
        <row r="199">
          <cell r="A199" t="str">
            <v>ANALISTA DE COMPRAS Y CONTRAT</v>
          </cell>
          <cell r="B199">
            <v>9</v>
          </cell>
          <cell r="J199" t="str">
            <v>DEPARTAMENTO DE COMPRAS</v>
          </cell>
          <cell r="K199">
            <v>16.2</v>
          </cell>
        </row>
        <row r="200">
          <cell r="A200" t="str">
            <v>ANALISTA CALIDAD EN LA GESTION</v>
          </cell>
          <cell r="B200">
            <v>9</v>
          </cell>
          <cell r="J200" t="str">
            <v>DEPARTAMENTO DE COMPRAS Y CONTRATACIONES</v>
          </cell>
          <cell r="K200">
            <v>16.2</v>
          </cell>
        </row>
        <row r="201">
          <cell r="A201" t="str">
            <v>ANALISTA CAPACITACION Y DESARROLLO</v>
          </cell>
          <cell r="B201">
            <v>9</v>
          </cell>
          <cell r="J201" t="str">
            <v>DEPTO DE COMPRAS</v>
          </cell>
          <cell r="K201">
            <v>16.2</v>
          </cell>
        </row>
        <row r="202">
          <cell r="A202" t="str">
            <v>ANALISTA CONSERVACIONISTA COSTERO</v>
          </cell>
          <cell r="B202">
            <v>9</v>
          </cell>
          <cell r="J202" t="str">
            <v>DIVISION DE COMPRAS Y CONTRATACIONES- AC</v>
          </cell>
          <cell r="K202">
            <v>16.2</v>
          </cell>
        </row>
        <row r="203">
          <cell r="A203" t="str">
            <v>ANALISTA DE GESTION AMBIENTAL I</v>
          </cell>
          <cell r="B203">
            <v>9</v>
          </cell>
          <cell r="J203" t="str">
            <v>DIVISION DE COMPRAS Y CONTRATACIONES- ACUARIO</v>
          </cell>
          <cell r="K203">
            <v>16.2</v>
          </cell>
        </row>
        <row r="204">
          <cell r="A204" t="str">
            <v>ANALISTA DE GESTION AMBIENTAL II</v>
          </cell>
          <cell r="B204">
            <v>9</v>
          </cell>
          <cell r="J204" t="str">
            <v>DEPARTAMENTO  DE SERVICIOS GENERALES</v>
          </cell>
          <cell r="K204">
            <v>16.3</v>
          </cell>
        </row>
        <row r="205">
          <cell r="A205" t="str">
            <v>ANALISTA DE GESTION AMBIENTAL IV</v>
          </cell>
          <cell r="B205">
            <v>9</v>
          </cell>
          <cell r="J205" t="str">
            <v>DEPARTAMENTO DE SERVICIOS GENERALES</v>
          </cell>
          <cell r="K205">
            <v>16.3</v>
          </cell>
        </row>
        <row r="206">
          <cell r="A206" t="str">
            <v>ANALISTA DE PLANIFICACION</v>
          </cell>
          <cell r="B206">
            <v>9</v>
          </cell>
          <cell r="J206" t="str">
            <v>DEPTO  DE SERVICIOS GENERALES</v>
          </cell>
          <cell r="K206">
            <v>16.3</v>
          </cell>
        </row>
        <row r="207">
          <cell r="A207" t="str">
            <v>ANALISTA DE RECURSOS FORESTALES</v>
          </cell>
          <cell r="B207">
            <v>9</v>
          </cell>
          <cell r="J207" t="str">
            <v>DIVISION DE SERVICIOS GENERALES</v>
          </cell>
          <cell r="K207">
            <v>16.3</v>
          </cell>
        </row>
        <row r="208">
          <cell r="A208" t="str">
            <v>ANALISTA SISTEMAS INFORMATICOS</v>
          </cell>
          <cell r="B208">
            <v>9</v>
          </cell>
          <cell r="J208" t="str">
            <v>DIVISION DE  TRANSPORTACION</v>
          </cell>
          <cell r="K208">
            <v>16.309999999999999</v>
          </cell>
        </row>
        <row r="209">
          <cell r="A209" t="str">
            <v>RESPONSABLE DE ACCESO A LA IN</v>
          </cell>
          <cell r="B209">
            <v>9.5</v>
          </cell>
          <cell r="J209" t="str">
            <v>DIVISION DE TRANSPORTACION</v>
          </cell>
          <cell r="K209">
            <v>16.309999999999999</v>
          </cell>
        </row>
        <row r="210">
          <cell r="A210" t="str">
            <v>RESPONSABLE DE ACCESO A LA INFORMAC</v>
          </cell>
          <cell r="B210">
            <v>9.5</v>
          </cell>
          <cell r="J210" t="str">
            <v xml:space="preserve">DIVISION TRANSPORTACION </v>
          </cell>
          <cell r="K210">
            <v>16.309999999999999</v>
          </cell>
        </row>
        <row r="211">
          <cell r="A211" t="str">
            <v>TECN. MEDIO AMBIENTE Y RECURS</v>
          </cell>
          <cell r="B211">
            <v>10</v>
          </cell>
          <cell r="J211" t="str">
            <v>DIVISION DE CORRESPONDENCIA</v>
          </cell>
          <cell r="K211">
            <v>16.32</v>
          </cell>
        </row>
        <row r="212">
          <cell r="A212" t="str">
            <v>TECNICO</v>
          </cell>
          <cell r="B212">
            <v>10</v>
          </cell>
          <cell r="J212" t="str">
            <v>SECCION DE ARCHIVO Y CORRESPONDENCIA</v>
          </cell>
          <cell r="K212">
            <v>16.32</v>
          </cell>
        </row>
        <row r="213">
          <cell r="A213" t="str">
            <v>TECNICO ADMINISTRATIVO</v>
          </cell>
          <cell r="B213">
            <v>10</v>
          </cell>
          <cell r="J213" t="str">
            <v>DIVISION DE ALMACEN Y SUMINISTRO</v>
          </cell>
          <cell r="K213">
            <v>16.329999999999998</v>
          </cell>
        </row>
        <row r="214">
          <cell r="A214" t="str">
            <v>TECNICO AMBIENTALISTA</v>
          </cell>
          <cell r="B214">
            <v>10</v>
          </cell>
          <cell r="J214" t="str">
            <v>DIVISION DE MANTENIMIENTO Y MAYORDOMIA</v>
          </cell>
          <cell r="K214">
            <v>16.34</v>
          </cell>
        </row>
        <row r="215">
          <cell r="A215" t="str">
            <v>TECNICO BIOLOGA</v>
          </cell>
          <cell r="B215">
            <v>10</v>
          </cell>
          <cell r="J215" t="str">
            <v>DIVISION DE MANTENIMIENTO Y MAYORDOMIA -</v>
          </cell>
          <cell r="K215">
            <v>16.34</v>
          </cell>
        </row>
        <row r="216">
          <cell r="A216" t="str">
            <v>TECNICO CONSERVACIONISTA</v>
          </cell>
          <cell r="B216">
            <v>10</v>
          </cell>
          <cell r="J216" t="str">
            <v>DIVISION DE MANTENIMIENTO Y MAYORDOMIA - MNHN</v>
          </cell>
          <cell r="K216">
            <v>16.34</v>
          </cell>
        </row>
        <row r="217">
          <cell r="A217" t="str">
            <v>TECNICO DE ACUACULTURA</v>
          </cell>
          <cell r="B217">
            <v>10</v>
          </cell>
          <cell r="J217" t="str">
            <v>DIVISION DE MANTENIMIENTO Y MAYORDOMINA</v>
          </cell>
          <cell r="K217">
            <v>16.34</v>
          </cell>
        </row>
        <row r="218">
          <cell r="A218" t="str">
            <v>TECNICO DE ADUANA</v>
          </cell>
          <cell r="B218">
            <v>10</v>
          </cell>
          <cell r="J218" t="str">
            <v>DVISION DE PROTOCOLO Y EVENTOS</v>
          </cell>
          <cell r="K218">
            <v>11.2</v>
          </cell>
        </row>
        <row r="219">
          <cell r="A219" t="str">
            <v>TECNICO DE AIRE</v>
          </cell>
          <cell r="B219">
            <v>10</v>
          </cell>
          <cell r="J219" t="str">
            <v>DEPARTAMENTO DE INGENIERIA Y ARQUITECTUR</v>
          </cell>
          <cell r="K219">
            <v>16.399999999999999</v>
          </cell>
        </row>
        <row r="220">
          <cell r="A220" t="str">
            <v>TECNICO DE BIODIVERSIDAD</v>
          </cell>
          <cell r="B220">
            <v>10</v>
          </cell>
          <cell r="J220" t="str">
            <v>DEPARTAMENTO DE INGENIERIA Y ARQUITECTURA</v>
          </cell>
          <cell r="K220">
            <v>16.399999999999999</v>
          </cell>
        </row>
        <row r="221">
          <cell r="A221" t="str">
            <v>TECNICO DE COMPRAS</v>
          </cell>
          <cell r="B221">
            <v>10</v>
          </cell>
          <cell r="J221" t="str">
            <v>DEPARTAMENTO DE ARCHIVO CENTRAL</v>
          </cell>
          <cell r="K221">
            <v>16.5</v>
          </cell>
        </row>
        <row r="222">
          <cell r="A222" t="str">
            <v>TECNICO DE COMUNICACIONES</v>
          </cell>
          <cell r="B222">
            <v>10</v>
          </cell>
          <cell r="J222" t="str">
            <v>DIRECCION DE PARTICIPACION SOCIAL</v>
          </cell>
          <cell r="K222">
            <v>17</v>
          </cell>
        </row>
        <row r="223">
          <cell r="A223" t="str">
            <v>TECNICO DE DOCUMENTACION</v>
          </cell>
          <cell r="B223">
            <v>10</v>
          </cell>
          <cell r="J223" t="str">
            <v>DEPARTAMENTO DE RECEPCION Y TRAMITE DE DENUNCIA</v>
          </cell>
          <cell r="K223">
            <v>17.100000000000001</v>
          </cell>
        </row>
        <row r="224">
          <cell r="A224" t="str">
            <v>TECNICO DE NOMINAS</v>
          </cell>
          <cell r="B224">
            <v>10</v>
          </cell>
          <cell r="J224" t="str">
            <v>DEPARTAMENTO DE RECEPCION Y TRAMITE DE DENUNCIAS AMBIENTALES</v>
          </cell>
          <cell r="K224">
            <v>17.100000000000001</v>
          </cell>
        </row>
        <row r="225">
          <cell r="A225" t="str">
            <v>TECNICO DE RECURSOS FORESTALE</v>
          </cell>
          <cell r="B225">
            <v>10</v>
          </cell>
          <cell r="J225" t="str">
            <v>DEPARTAMENTO DE TRAMITE DE PENSION</v>
          </cell>
          <cell r="K225">
            <v>12.1</v>
          </cell>
        </row>
        <row r="226">
          <cell r="A226" t="str">
            <v>TECNICO DE RECURSOS HUMANOS</v>
          </cell>
          <cell r="B226">
            <v>10</v>
          </cell>
          <cell r="J226" t="str">
            <v>DEPARTAMENTO DE TRAMITE DE PENSION</v>
          </cell>
          <cell r="K226">
            <v>12.1</v>
          </cell>
        </row>
        <row r="227">
          <cell r="A227" t="str">
            <v>TECNICO DE RECURSOS PESQUERO</v>
          </cell>
          <cell r="B227">
            <v>10</v>
          </cell>
          <cell r="J227" t="str">
            <v>DEPARTAMENTO DE TRAMITE DE PENSION</v>
          </cell>
          <cell r="K227">
            <v>12.1</v>
          </cell>
        </row>
        <row r="228">
          <cell r="A228" t="str">
            <v>TECNICO DE TESORERIA</v>
          </cell>
          <cell r="B228">
            <v>10</v>
          </cell>
          <cell r="J228" t="str">
            <v>DEPARTAMENTO DE TRAMITE DE PENSION</v>
          </cell>
          <cell r="K228">
            <v>12.1</v>
          </cell>
        </row>
        <row r="229">
          <cell r="A229" t="str">
            <v>TECNICO DIBUJANTE</v>
          </cell>
          <cell r="B229">
            <v>10</v>
          </cell>
          <cell r="J229" t="str">
            <v>DEPARTAMENTO DE TRAMITE DE PENSION</v>
          </cell>
          <cell r="K229">
            <v>12.1</v>
          </cell>
        </row>
        <row r="230">
          <cell r="A230" t="str">
            <v>TECNICO EN ARCHIVISTICA</v>
          </cell>
          <cell r="B230">
            <v>10</v>
          </cell>
          <cell r="J230" t="str">
            <v>EMPLEADOS DE JUBILACION Y PENSION</v>
          </cell>
          <cell r="K230">
            <v>12.1</v>
          </cell>
        </row>
        <row r="231">
          <cell r="A231" t="str">
            <v>TECNICO EN COMPRAS Y CONTRATA</v>
          </cell>
          <cell r="B231">
            <v>10</v>
          </cell>
          <cell r="J231" t="str">
            <v>EMPLEADOS DE JUBILACION Y PENSION</v>
          </cell>
          <cell r="K231">
            <v>12.1</v>
          </cell>
        </row>
        <row r="232">
          <cell r="A232" t="str">
            <v>TECNICO EN PROGRAMACION</v>
          </cell>
          <cell r="B232">
            <v>10</v>
          </cell>
          <cell r="J232" t="str">
            <v>EMPLEADOS DE JUBILACION Y PENSION</v>
          </cell>
          <cell r="K232">
            <v>12.1</v>
          </cell>
        </row>
        <row r="233">
          <cell r="A233" t="str">
            <v>TECNICO EN PROGRAMACION DE CO</v>
          </cell>
          <cell r="B233">
            <v>10</v>
          </cell>
          <cell r="J233" t="str">
            <v>EMPLEADOS DE JUBILACION Y PENSION</v>
          </cell>
          <cell r="K233">
            <v>12.1</v>
          </cell>
        </row>
        <row r="234">
          <cell r="A234" t="str">
            <v>TECNICO EN RECURSOS FORESTALE</v>
          </cell>
          <cell r="B234">
            <v>10</v>
          </cell>
          <cell r="J234" t="str">
            <v>PENSION Y JUBILACION, GAJITOS</v>
          </cell>
          <cell r="K234">
            <v>12.1</v>
          </cell>
        </row>
        <row r="235">
          <cell r="A235" t="str">
            <v>TECNICO EN REFRIGERACION</v>
          </cell>
          <cell r="B235">
            <v>10</v>
          </cell>
          <cell r="J235" t="str">
            <v>DEPARTAMENTO DE INTEGRACION DE LA CIUDADANIA</v>
          </cell>
          <cell r="K235">
            <v>17.3</v>
          </cell>
        </row>
        <row r="236">
          <cell r="A236" t="str">
            <v>TECNICO I</v>
          </cell>
          <cell r="B236">
            <v>10</v>
          </cell>
          <cell r="J236" t="str">
            <v>DEPARTAMENTO DE INTEGRACION DE LA CIUDADANIA A PLANES, PROGRAMAS Y PROYECTOS</v>
          </cell>
          <cell r="K236">
            <v>17.3</v>
          </cell>
        </row>
        <row r="237">
          <cell r="A237" t="str">
            <v>TECNICO II</v>
          </cell>
          <cell r="B237">
            <v>10</v>
          </cell>
          <cell r="J237" t="str">
            <v>DEPARTAMENTO DE GENERO Y DESARROLLO</v>
          </cell>
          <cell r="K237">
            <v>17.399999999999999</v>
          </cell>
        </row>
        <row r="238">
          <cell r="A238" t="str">
            <v>TECNICO III</v>
          </cell>
          <cell r="B238">
            <v>10</v>
          </cell>
          <cell r="J238" t="str">
            <v>DEPARTAMENTO PROVINCIAL DISTRITO NACIONAL-MIMARENA</v>
          </cell>
          <cell r="K238">
            <v>12.4</v>
          </cell>
        </row>
        <row r="239">
          <cell r="A239" t="str">
            <v>TECNICO IV</v>
          </cell>
          <cell r="B239">
            <v>10</v>
          </cell>
          <cell r="J239" t="str">
            <v>DIRECCION DE INFORMACION AMBIENTAL Y DE RECURSOS NATURALES</v>
          </cell>
          <cell r="K239">
            <v>18</v>
          </cell>
        </row>
        <row r="240">
          <cell r="A240" t="str">
            <v>TECNICO PROG.  NAC. PROV.</v>
          </cell>
          <cell r="B240">
            <v>10</v>
          </cell>
          <cell r="J240" t="str">
            <v>DEPARTAMENTO DE INVENTARIO Y ORDENACION DE RECURSOS NATURALES</v>
          </cell>
          <cell r="K240">
            <v>18.100000000000001</v>
          </cell>
        </row>
        <row r="241">
          <cell r="A241" t="str">
            <v>TECNICO PROGRAM. NAC. PREVEN.</v>
          </cell>
          <cell r="B241">
            <v>10</v>
          </cell>
          <cell r="J241" t="str">
            <v>DIVISION DE ZONIFICACION</v>
          </cell>
          <cell r="K241">
            <v>18.12</v>
          </cell>
        </row>
        <row r="242">
          <cell r="A242" t="str">
            <v>TECNICO V</v>
          </cell>
          <cell r="B242">
            <v>10</v>
          </cell>
          <cell r="J242" t="str">
            <v>DIVISION DE INVENTARIO DE RECURSOS NATURALES</v>
          </cell>
          <cell r="K242">
            <v>18.11</v>
          </cell>
        </row>
        <row r="243">
          <cell r="A243" t="str">
            <v>TECNICO VI</v>
          </cell>
          <cell r="B243">
            <v>10</v>
          </cell>
          <cell r="J243" t="str">
            <v>CENTRO DE DOCUMENTACION</v>
          </cell>
          <cell r="K243">
            <v>18.399999999999999</v>
          </cell>
        </row>
        <row r="244">
          <cell r="A244" t="str">
            <v>TECNICO VII</v>
          </cell>
          <cell r="B244">
            <v>10</v>
          </cell>
          <cell r="J244" t="str">
            <v>CENTRO DE DOCUMENTACION-MIMARENA</v>
          </cell>
          <cell r="K244">
            <v>18.399999999999999</v>
          </cell>
        </row>
        <row r="245">
          <cell r="A245" t="str">
            <v>TECNICO CONTABILIDAD</v>
          </cell>
          <cell r="B245">
            <v>10</v>
          </cell>
          <cell r="J245" t="str">
            <v>DEPARTAMENTO ESTADISTICAS AMBIENTALES</v>
          </cell>
          <cell r="K245">
            <v>18.2</v>
          </cell>
        </row>
        <row r="246">
          <cell r="A246" t="str">
            <v>CONSERVACIONISTA COSTERO Y MARINO</v>
          </cell>
          <cell r="B246">
            <v>10</v>
          </cell>
          <cell r="J246" t="str">
            <v>DIVISION DE ANALISIS Y DIFUSION DE LA PRODUCCION ESTADISTICA</v>
          </cell>
          <cell r="K246">
            <v>18.22</v>
          </cell>
        </row>
        <row r="247">
          <cell r="A247" t="str">
            <v>CONSERVACIONISTA DE SUELOS Y AGUAS</v>
          </cell>
          <cell r="B247">
            <v>10</v>
          </cell>
          <cell r="J247" t="str">
            <v>DIVISION DE CONSOLIDACION DE LA PRODUCCI</v>
          </cell>
          <cell r="K247">
            <v>18.21</v>
          </cell>
        </row>
        <row r="248">
          <cell r="A248" t="str">
            <v>REPRODUCTOR DE ESPECIES ACUATICAS</v>
          </cell>
          <cell r="B248">
            <v>10</v>
          </cell>
          <cell r="J248" t="str">
            <v>DIVISION DE CONSOLIDACION DE LA PRODUCCION ESTADISTICA</v>
          </cell>
          <cell r="K248">
            <v>18.21</v>
          </cell>
        </row>
        <row r="249">
          <cell r="A249" t="str">
            <v>TECNICO DE RECURSOS FORESTALES</v>
          </cell>
          <cell r="B249">
            <v>10</v>
          </cell>
          <cell r="J249" t="str">
            <v>DIVISION DE ANALISIS Y DIFUSION DE LA PR</v>
          </cell>
          <cell r="K249">
            <v>18.22</v>
          </cell>
        </row>
        <row r="250">
          <cell r="A250" t="str">
            <v>TECNICO EN COMPRAS Y CONTRATACIONES</v>
          </cell>
          <cell r="B250">
            <v>10</v>
          </cell>
          <cell r="J250" t="str">
            <v>DIVISION DE CARTOGRAFIA</v>
          </cell>
          <cell r="K250">
            <v>18.309999999999999</v>
          </cell>
        </row>
        <row r="251">
          <cell r="A251" t="str">
            <v>TECNICO EN PROGRAMACION DE COMPUTAD</v>
          </cell>
          <cell r="B251">
            <v>10</v>
          </cell>
          <cell r="J251" t="str">
            <v>DEPARTAMENTO DE VALORACION E INCENTIVOS</v>
          </cell>
          <cell r="K251">
            <v>26</v>
          </cell>
        </row>
        <row r="252">
          <cell r="A252" t="str">
            <v>TECNICO EN RECURSOS FORESTALES I</v>
          </cell>
          <cell r="B252">
            <v>10</v>
          </cell>
          <cell r="J252" t="str">
            <v>DEPARTAMENTO DE VALORACION E INCENTIVOS AMBIENTALES</v>
          </cell>
          <cell r="K252">
            <v>26</v>
          </cell>
        </row>
        <row r="253">
          <cell r="A253" t="str">
            <v>TECNICO EN RECURSOS FORESTALES II</v>
          </cell>
          <cell r="B253">
            <v>10</v>
          </cell>
          <cell r="J253" t="str">
            <v>DEPARTAMENTO DE EDUCACION AMBIENTAL</v>
          </cell>
          <cell r="K253">
            <v>19.100000000000001</v>
          </cell>
        </row>
        <row r="254">
          <cell r="A254" t="str">
            <v>ASISTENTE</v>
          </cell>
          <cell r="B254">
            <v>11</v>
          </cell>
          <cell r="J254" t="str">
            <v>DEPARTAMENTO DE CAPACITACION Y EDUCACION</v>
          </cell>
          <cell r="K254">
            <v>19.100000000000001</v>
          </cell>
        </row>
        <row r="255">
          <cell r="A255" t="str">
            <v>ASISTENTE ADMINISTRATIVO</v>
          </cell>
          <cell r="B255">
            <v>11</v>
          </cell>
          <cell r="J255" t="str">
            <v>DEPARTAMENTO DE CAPACITACION Y EDUCACION AMBIENTAL</v>
          </cell>
          <cell r="K255">
            <v>19.100000000000001</v>
          </cell>
        </row>
        <row r="256">
          <cell r="A256" t="str">
            <v>ASISTENTE DEL DESPACHO</v>
          </cell>
          <cell r="B256">
            <v>11</v>
          </cell>
          <cell r="J256" t="str">
            <v>DEPARTAMENTO DE PUBLICACIONES-MIMARENA</v>
          </cell>
          <cell r="K256">
            <v>11.3</v>
          </cell>
        </row>
        <row r="257">
          <cell r="A257" t="str">
            <v>ASISTENTE EJECUTIVA</v>
          </cell>
          <cell r="B257">
            <v>11</v>
          </cell>
          <cell r="J257" t="str">
            <v>DIVISION DE PROMOCION EDUCATIVA Y CULTURA AMBIENTAL</v>
          </cell>
          <cell r="K257">
            <v>19.2</v>
          </cell>
        </row>
        <row r="258">
          <cell r="A258" t="str">
            <v>ASISTENTE PERSONAL</v>
          </cell>
          <cell r="B258">
            <v>11</v>
          </cell>
          <cell r="J258" t="str">
            <v>DIRECCION DE REGULACIONES AMBIENTALES-MI</v>
          </cell>
          <cell r="K258">
            <v>21</v>
          </cell>
        </row>
        <row r="259">
          <cell r="A259" t="str">
            <v>ASISTENTE PROTOCOLO</v>
          </cell>
          <cell r="B259">
            <v>11</v>
          </cell>
          <cell r="J259" t="str">
            <v>DIRECCION DE REGULACIONES AMBIENTALES-MIMARENA</v>
          </cell>
          <cell r="K259">
            <v>21</v>
          </cell>
        </row>
        <row r="260">
          <cell r="A260" t="str">
            <v>ASISTENTE TECNICO</v>
          </cell>
          <cell r="B260">
            <v>5.9</v>
          </cell>
          <cell r="J260" t="str">
            <v>DIRECCION DE REGULACIONES E INVESTIGACIO</v>
          </cell>
          <cell r="K260">
            <v>21</v>
          </cell>
        </row>
        <row r="261">
          <cell r="A261" t="str">
            <v>ASISTENTE I</v>
          </cell>
          <cell r="B261">
            <v>11</v>
          </cell>
          <cell r="J261" t="str">
            <v>DIRECCION DE REGULACIONES E INVESTIGACIONES AMBIENTALES</v>
          </cell>
          <cell r="K261">
            <v>21</v>
          </cell>
        </row>
        <row r="262">
          <cell r="A262" t="str">
            <v>AUXILIAR</v>
          </cell>
          <cell r="B262">
            <v>12</v>
          </cell>
          <cell r="J262" t="str">
            <v>DIRECCION DE FISCALIZACION Y GESTION DE</v>
          </cell>
          <cell r="K262">
            <v>22</v>
          </cell>
        </row>
        <row r="263">
          <cell r="A263" t="str">
            <v>AUXILIAR ADMINISTRATIVA I</v>
          </cell>
          <cell r="B263">
            <v>12</v>
          </cell>
          <cell r="J263" t="str">
            <v>DIRECCION DE FISCALIZACION Y GESTION DE RIEGOS-MIMARENA</v>
          </cell>
          <cell r="K263">
            <v>22</v>
          </cell>
        </row>
        <row r="264">
          <cell r="A264" t="str">
            <v>AUXILIAR ADMINISTRATIVO II</v>
          </cell>
          <cell r="B264">
            <v>12</v>
          </cell>
          <cell r="J264" t="str">
            <v>DIRECCION DE FISCALIZACION Y GESTION DE RIESGOS</v>
          </cell>
          <cell r="K264">
            <v>22</v>
          </cell>
        </row>
        <row r="265">
          <cell r="A265" t="str">
            <v>AUXILIAR ALMACEN</v>
          </cell>
          <cell r="B265">
            <v>12</v>
          </cell>
          <cell r="J265" t="str">
            <v>DIRECCION DE INVESTIGACIONES DE RECURSOS NATURALES MEDIO AMBIENTE Y CAMBIO CLIMATICO</v>
          </cell>
          <cell r="K265">
            <v>20</v>
          </cell>
        </row>
        <row r="266">
          <cell r="A266" t="str">
            <v>AUXILIAR ALMACEN Y SUMINISTRO</v>
          </cell>
          <cell r="B266">
            <v>12</v>
          </cell>
          <cell r="J266" t="str">
            <v>DIRECCION DE SUPERVISION Y FISCALIZACION</v>
          </cell>
          <cell r="K266">
            <v>22</v>
          </cell>
        </row>
        <row r="267">
          <cell r="A267" t="str">
            <v>AUXILIAR CONTABILIDAD</v>
          </cell>
          <cell r="B267">
            <v>12</v>
          </cell>
          <cell r="J267" t="str">
            <v xml:space="preserve">DIRECCION DE SUPERVISION Y FISCALIZACION AMBIENTAL </v>
          </cell>
          <cell r="K267">
            <v>22</v>
          </cell>
        </row>
        <row r="268">
          <cell r="A268" t="str">
            <v>AUXILIAR DE ALMACEN DIR. ADM.</v>
          </cell>
          <cell r="B268">
            <v>12</v>
          </cell>
          <cell r="J268" t="str">
            <v>DIRECCION DE SUPERVISION Y FISCALIZACION AMBIENTALES</v>
          </cell>
          <cell r="K268">
            <v>22</v>
          </cell>
        </row>
        <row r="269">
          <cell r="A269" t="str">
            <v>AUXILIAR DE CARTOGRAFIA</v>
          </cell>
          <cell r="B269">
            <v>12</v>
          </cell>
          <cell r="J269" t="str">
            <v>DEPARTAMENTO DE ATENCION A EMERGENCIAS Y</v>
          </cell>
          <cell r="K269">
            <v>22.2</v>
          </cell>
        </row>
        <row r="270">
          <cell r="A270" t="str">
            <v>AUXILIAR DE CONTABILIDAD</v>
          </cell>
          <cell r="B270">
            <v>12</v>
          </cell>
          <cell r="J270" t="str">
            <v>DEPARTAMENTO DE ATENCION A EMERGENCIAS Y DAÑOS AMBIENTALES</v>
          </cell>
          <cell r="K270">
            <v>22.2</v>
          </cell>
        </row>
        <row r="271">
          <cell r="A271" t="str">
            <v>AUXILIAR DE DOCUMENTACION</v>
          </cell>
          <cell r="B271">
            <v>12</v>
          </cell>
          <cell r="J271" t="str">
            <v>DEPARTAMENTO DE ATENCION A EMERGENCIAS Y DAﾑOS AMBIENTALES</v>
          </cell>
          <cell r="K271">
            <v>22.2</v>
          </cell>
        </row>
        <row r="272">
          <cell r="A272" t="str">
            <v>AUXILIAR DE TRANSPORTACION</v>
          </cell>
          <cell r="B272">
            <v>12</v>
          </cell>
          <cell r="J272" t="str">
            <v>DEPARTAMENTO DE DESARRLLO SOSTENIBLE MUN</v>
          </cell>
          <cell r="K272">
            <v>2.42</v>
          </cell>
        </row>
        <row r="273">
          <cell r="A273" t="str">
            <v>AUXILIAR ESTADISTICA</v>
          </cell>
          <cell r="B273">
            <v>12</v>
          </cell>
          <cell r="J273" t="str">
            <v>DEPARTAMENTO DE DESARRLLO SOSTENIBLE MUNICIPAL-MIMARENA</v>
          </cell>
          <cell r="K273">
            <v>1.42</v>
          </cell>
        </row>
        <row r="274">
          <cell r="A274" t="str">
            <v>AUXILIAR I</v>
          </cell>
          <cell r="B274">
            <v>12</v>
          </cell>
          <cell r="J274" t="str">
            <v>PROGRAMA DE RESTAURACION DE ECOSISTEMAS</v>
          </cell>
          <cell r="K274">
            <v>21.332999999999998</v>
          </cell>
        </row>
        <row r="275">
          <cell r="A275" t="str">
            <v>AUXILIAR III</v>
          </cell>
          <cell r="B275">
            <v>12</v>
          </cell>
          <cell r="J275" t="str">
            <v>DEPARTAMENTO PROVINCIAL AZUA-MIMARENA</v>
          </cell>
          <cell r="K275">
            <v>33.409999999999997</v>
          </cell>
        </row>
        <row r="276">
          <cell r="A276" t="str">
            <v>AUXILIAR IV</v>
          </cell>
          <cell r="B276">
            <v>12</v>
          </cell>
          <cell r="J276" t="str">
            <v>DEPARTAMENTO DE COOPERACION INTERNACIONA</v>
          </cell>
          <cell r="K276">
            <v>12.2</v>
          </cell>
        </row>
        <row r="277">
          <cell r="A277" t="str">
            <v>AUXILIAR OFICINA ACCESO INFOR</v>
          </cell>
          <cell r="B277">
            <v>12</v>
          </cell>
          <cell r="J277" t="str">
            <v>DEPARTAMENTO DE COOPERACION INTERNACIONAL</v>
          </cell>
          <cell r="K277">
            <v>12.2</v>
          </cell>
        </row>
        <row r="278">
          <cell r="A278" t="str">
            <v>AUXILIAR RELACIONES PUBLICAS</v>
          </cell>
          <cell r="B278">
            <v>12</v>
          </cell>
          <cell r="J278" t="str">
            <v>DIRECCION DE RECURSOS COSTEROS</v>
          </cell>
          <cell r="K278">
            <v>24.1</v>
          </cell>
        </row>
        <row r="279">
          <cell r="A279" t="str">
            <v>AUXILIAR TECNICO</v>
          </cell>
          <cell r="B279">
            <v>12</v>
          </cell>
          <cell r="J279" t="str">
            <v>PROGRAMA DE RESTAURACION DE ECOSISTEMAS COSTEROS Y MARINOS</v>
          </cell>
          <cell r="K279">
            <v>24.22</v>
          </cell>
        </row>
        <row r="280">
          <cell r="A280" t="str">
            <v>AUXILIAR TESORERIA</v>
          </cell>
          <cell r="B280">
            <v>12</v>
          </cell>
          <cell r="J280" t="str">
            <v>DEPARTAMENTO DE REGULACION  Y CONTROL DE</v>
          </cell>
          <cell r="K280">
            <v>3.35</v>
          </cell>
        </row>
        <row r="281">
          <cell r="A281" t="str">
            <v>AUXILIAR TRANSPORTACION</v>
          </cell>
          <cell r="B281">
            <v>12</v>
          </cell>
          <cell r="J281" t="str">
            <v>DEPARTAMENTO DE REGULACION Y CONTROL DE ACTIVIDADES MARINAS</v>
          </cell>
          <cell r="K281">
            <v>3.35</v>
          </cell>
        </row>
        <row r="282">
          <cell r="A282" t="str">
            <v>AUXILIAR OFICINA ACCESO INFORMACION</v>
          </cell>
          <cell r="B282">
            <v>12</v>
          </cell>
          <cell r="J282" t="str">
            <v>DEPARTAMENTO DE REGULACION Y CONTROL DEL</v>
          </cell>
          <cell r="K282">
            <v>3.35</v>
          </cell>
        </row>
        <row r="283">
          <cell r="A283" t="str">
            <v>ABOGADO (A)</v>
          </cell>
          <cell r="B283">
            <v>13</v>
          </cell>
          <cell r="J283" t="str">
            <v>DEPARTAMENTO DE REGULACION Y CONTROL DEL USO D ELA FRANJA COSTERA</v>
          </cell>
          <cell r="K283">
            <v>3.36</v>
          </cell>
        </row>
        <row r="284">
          <cell r="A284" t="str">
            <v>ABOGADO (A) I</v>
          </cell>
          <cell r="B284">
            <v>13</v>
          </cell>
          <cell r="J284" t="str">
            <v>DEPARTAMENTO DE REGULACION Y CONTROL DEL USO DE LA FRANJA COSTERA</v>
          </cell>
          <cell r="K284">
            <v>3.36</v>
          </cell>
        </row>
        <row r="285">
          <cell r="A285" t="str">
            <v>ABOGADO (A) II</v>
          </cell>
          <cell r="B285">
            <v>13</v>
          </cell>
          <cell r="J285" t="str">
            <v>VIVERO FORESTALES</v>
          </cell>
          <cell r="K285">
            <v>25.111000000000001</v>
          </cell>
        </row>
        <row r="286">
          <cell r="A286" t="str">
            <v>ABOGADO AYUDANTE</v>
          </cell>
          <cell r="B286">
            <v>13</v>
          </cell>
          <cell r="J286" t="str">
            <v>ESCUELA NACIONAL FORESTAL</v>
          </cell>
          <cell r="K286">
            <v>25.21</v>
          </cell>
        </row>
        <row r="287">
          <cell r="A287" t="str">
            <v>AGRIMENSOR</v>
          </cell>
          <cell r="B287">
            <v>13</v>
          </cell>
          <cell r="J287" t="str">
            <v>DEPARTAMENTO PROVINCIAL DISTRITO NACIONA</v>
          </cell>
          <cell r="K287">
            <v>29.11</v>
          </cell>
        </row>
        <row r="288">
          <cell r="A288" t="str">
            <v>ALBAÑIL</v>
          </cell>
          <cell r="B288">
            <v>13</v>
          </cell>
          <cell r="J288" t="str">
            <v>DEPARTAMENTO PROVINCIAL DISTRITO NACIONAL</v>
          </cell>
          <cell r="K288">
            <v>26.1</v>
          </cell>
        </row>
        <row r="289">
          <cell r="A289" t="str">
            <v>ALBAﾑIL</v>
          </cell>
          <cell r="B289">
            <v>13</v>
          </cell>
          <cell r="J289" t="str">
            <v>DEPARTAMENTO PROVINCIAL DISTRITO NACIONAL (MARENA)</v>
          </cell>
          <cell r="K289">
            <v>26.1</v>
          </cell>
        </row>
        <row r="290">
          <cell r="A290" t="str">
            <v>ALMACENISTA</v>
          </cell>
          <cell r="B290">
            <v>13</v>
          </cell>
          <cell r="J290" t="str">
            <v>DEPARTAMENTO PROVINCIAL MONTE PLATA</v>
          </cell>
          <cell r="K290">
            <v>26.1</v>
          </cell>
        </row>
        <row r="291">
          <cell r="A291" t="str">
            <v>ALMACENISTA II</v>
          </cell>
          <cell r="B291">
            <v>13</v>
          </cell>
          <cell r="J291" t="str">
            <v>DEPARTAMENTO PROVINCIAL MONTE PLATA (MAR</v>
          </cell>
          <cell r="K291">
            <v>26.1</v>
          </cell>
        </row>
        <row r="292">
          <cell r="A292" t="str">
            <v>AMA DE LLAVES</v>
          </cell>
          <cell r="B292">
            <v>13</v>
          </cell>
          <cell r="J292" t="str">
            <v>DEPARTAMENTO PROVINCIAL MONTE PLATA (MARENA)</v>
          </cell>
          <cell r="K292">
            <v>26.1</v>
          </cell>
        </row>
        <row r="293">
          <cell r="A293" t="str">
            <v>ARCHIVISTA</v>
          </cell>
          <cell r="B293">
            <v>13</v>
          </cell>
          <cell r="J293" t="str">
            <v>DEPARTAMENTO PROVINCIAL MONTE PLATA -MIM</v>
          </cell>
          <cell r="K293">
            <v>31.11</v>
          </cell>
        </row>
        <row r="294">
          <cell r="A294" t="str">
            <v>ARQUITECTO (A)</v>
          </cell>
          <cell r="B294">
            <v>13</v>
          </cell>
          <cell r="J294" t="str">
            <v>DEPARTAMENTO PROVINCIAL MONTE PLATA -MIMARENA</v>
          </cell>
          <cell r="K294">
            <v>26.1</v>
          </cell>
        </row>
        <row r="295">
          <cell r="A295" t="str">
            <v>ASCENSORISTA</v>
          </cell>
          <cell r="B295">
            <v>13</v>
          </cell>
          <cell r="J295" t="str">
            <v>DEPARTAMENTO PROVINCIAL SANTO DOMINGO</v>
          </cell>
          <cell r="K295">
            <v>26.1</v>
          </cell>
        </row>
        <row r="296">
          <cell r="A296" t="str">
            <v>AYUDANTE ALMACEN</v>
          </cell>
          <cell r="B296">
            <v>13</v>
          </cell>
          <cell r="J296" t="str">
            <v>DEPARTAMENTO PROVINCIAL SANTO DOMINGO (M</v>
          </cell>
          <cell r="K296">
            <v>26.1</v>
          </cell>
        </row>
        <row r="297">
          <cell r="A297" t="str">
            <v>AYUDANTE DE MANTENIMIENTO</v>
          </cell>
          <cell r="B297">
            <v>13</v>
          </cell>
          <cell r="J297" t="str">
            <v>DEPARTAMENTO PROVINCIAL SANTO DOMINGO (MARENA)</v>
          </cell>
          <cell r="K297">
            <v>26.1</v>
          </cell>
        </row>
        <row r="298">
          <cell r="A298" t="str">
            <v>AYUDANTE DE TOPOGRAFIA</v>
          </cell>
          <cell r="B298">
            <v>13</v>
          </cell>
          <cell r="J298" t="str">
            <v>SUB-GERENCIA SANTO DOMINGO</v>
          </cell>
          <cell r="K298">
            <v>29.210999999999999</v>
          </cell>
        </row>
        <row r="299">
          <cell r="A299" t="str">
            <v>AYUDANTE MANTENIMIENTO</v>
          </cell>
          <cell r="B299">
            <v>13</v>
          </cell>
          <cell r="J299" t="str">
            <v>OFICINA MUNICIPAL YAMASA</v>
          </cell>
          <cell r="K299">
            <v>26.11</v>
          </cell>
        </row>
        <row r="300">
          <cell r="A300" t="str">
            <v>AYUDANTE MECANICA</v>
          </cell>
          <cell r="B300">
            <v>13</v>
          </cell>
          <cell r="J300" t="str">
            <v>DIRECCION REGIONAL NORTE</v>
          </cell>
          <cell r="K300">
            <v>30.1</v>
          </cell>
        </row>
        <row r="301">
          <cell r="A301" t="str">
            <v>AYUDANTE TECNICO</v>
          </cell>
          <cell r="B301">
            <v>13</v>
          </cell>
          <cell r="J301" t="str">
            <v>DEPARTAMENTO PROVINCIAL DUARTE</v>
          </cell>
          <cell r="K301">
            <v>27.1</v>
          </cell>
        </row>
        <row r="302">
          <cell r="A302" t="str">
            <v>BIBLIOTECARIA</v>
          </cell>
          <cell r="B302">
            <v>13</v>
          </cell>
          <cell r="J302" t="str">
            <v>DEPARTAMENTO PROVINCIAL DUARTE (MARENA)</v>
          </cell>
          <cell r="K302">
            <v>31.61</v>
          </cell>
        </row>
        <row r="303">
          <cell r="A303" t="str">
            <v>BOLETERA</v>
          </cell>
          <cell r="B303">
            <v>13</v>
          </cell>
          <cell r="J303" t="str">
            <v>DEPARTAMENTO PROVINCIAL ESPAILLAT</v>
          </cell>
          <cell r="K303">
            <v>27.1</v>
          </cell>
        </row>
        <row r="304">
          <cell r="A304" t="str">
            <v>BOLETERO</v>
          </cell>
          <cell r="B304">
            <v>13</v>
          </cell>
          <cell r="J304" t="str">
            <v>DEPARTAMENTO PROVINCIAL ESPAILLAT (MAREN</v>
          </cell>
          <cell r="K304">
            <v>31.91</v>
          </cell>
        </row>
        <row r="305">
          <cell r="A305" t="str">
            <v>BOMBERO FORESTAL</v>
          </cell>
          <cell r="B305">
            <v>13</v>
          </cell>
          <cell r="J305" t="str">
            <v>DEPARTAMENTO PROVINCIAL ESPAILLAT (MARENA)</v>
          </cell>
          <cell r="K305">
            <v>27.1</v>
          </cell>
        </row>
        <row r="306">
          <cell r="A306" t="str">
            <v>BUZO</v>
          </cell>
          <cell r="B306">
            <v>13</v>
          </cell>
          <cell r="J306" t="str">
            <v>DEPARTAMENTO PROVINCIAL HERMANAS MIRABAL</v>
          </cell>
          <cell r="K306">
            <v>31.71</v>
          </cell>
        </row>
        <row r="307">
          <cell r="A307" t="str">
            <v>CAJERO (A)</v>
          </cell>
          <cell r="B307">
            <v>13</v>
          </cell>
          <cell r="J307" t="str">
            <v>DEPARTAMENTO PROVINCIAL HERMANAS MIRABAL (MARENA)</v>
          </cell>
          <cell r="K307">
            <v>27.1</v>
          </cell>
        </row>
        <row r="308">
          <cell r="A308" t="str">
            <v>CAMARERO</v>
          </cell>
          <cell r="B308">
            <v>13</v>
          </cell>
          <cell r="J308" t="str">
            <v>DEPARTAMENTO PROVINCIAL LA VEGA</v>
          </cell>
          <cell r="K308">
            <v>27.1</v>
          </cell>
        </row>
        <row r="309">
          <cell r="A309" t="str">
            <v>CAMAROGRAFO</v>
          </cell>
          <cell r="B309">
            <v>13</v>
          </cell>
          <cell r="J309" t="str">
            <v>DEPARTAMENTO PROVINCIAL LA VEGA (MARENA)</v>
          </cell>
          <cell r="K309">
            <v>31.41</v>
          </cell>
        </row>
        <row r="310">
          <cell r="A310" t="str">
            <v>CAPATAZ</v>
          </cell>
          <cell r="B310">
            <v>13</v>
          </cell>
          <cell r="J310" t="str">
            <v>DEPARTAMENTO PROVINCIAL MARIA TRINIDAD S</v>
          </cell>
          <cell r="K310">
            <v>31.81</v>
          </cell>
        </row>
        <row r="311">
          <cell r="A311" t="str">
            <v>CAPATAZ DE BRIGADA</v>
          </cell>
          <cell r="B311">
            <v>13</v>
          </cell>
          <cell r="J311" t="str">
            <v>DEPARTAMENTO PROVINCIAL MARIA TRINIDAD SANCHEZ</v>
          </cell>
          <cell r="K311">
            <v>27.1</v>
          </cell>
        </row>
        <row r="312">
          <cell r="A312" t="str">
            <v>CAPITAN DE EMBARCACION</v>
          </cell>
          <cell r="B312">
            <v>13</v>
          </cell>
          <cell r="J312" t="str">
            <v>DEPARTAMENTO PROVINCIAL MARIA TRINIDAD SANCHEZ (MARENA)</v>
          </cell>
          <cell r="K312">
            <v>27.1</v>
          </cell>
        </row>
        <row r="313">
          <cell r="A313" t="str">
            <v>CARTOGRAFO</v>
          </cell>
          <cell r="B313">
            <v>13</v>
          </cell>
          <cell r="J313" t="str">
            <v>DEPARTAMENTO PROVINCIAL MONSEÑOR NOUEL</v>
          </cell>
          <cell r="K313">
            <v>27.1</v>
          </cell>
        </row>
        <row r="314">
          <cell r="A314" t="str">
            <v>CHOFER</v>
          </cell>
          <cell r="B314">
            <v>13.3</v>
          </cell>
          <cell r="J314" t="str">
            <v>DEPARTAMENTO PROVINCIAL MONSEÑOR NOUEL (</v>
          </cell>
          <cell r="K314">
            <v>31.31</v>
          </cell>
        </row>
        <row r="315">
          <cell r="A315" t="str">
            <v>CHOFER I</v>
          </cell>
          <cell r="B315">
            <v>13.3</v>
          </cell>
          <cell r="J315" t="str">
            <v>DEPARTAMENTO PROVINCIAL MONSEÑOR NOUEL (MARENA)</v>
          </cell>
          <cell r="K315">
            <v>27.1</v>
          </cell>
        </row>
        <row r="316">
          <cell r="A316" t="str">
            <v>CHOFER II</v>
          </cell>
          <cell r="B316">
            <v>13.3</v>
          </cell>
          <cell r="J316" t="str">
            <v>DEPARTAMENTO PROVINCIAL MONSEﾑOR NOUEL (MARENA)</v>
          </cell>
          <cell r="K316">
            <v>27.1</v>
          </cell>
        </row>
        <row r="317">
          <cell r="A317" t="str">
            <v>CHOFER III</v>
          </cell>
          <cell r="B317">
            <v>13.3</v>
          </cell>
          <cell r="J317" t="str">
            <v>DEPARTAMENTO PROVINCIAL MONTE CRISTI</v>
          </cell>
          <cell r="K317">
            <v>27.1</v>
          </cell>
        </row>
        <row r="318">
          <cell r="A318" t="str">
            <v>COCINERO (A)</v>
          </cell>
          <cell r="B318">
            <v>13</v>
          </cell>
          <cell r="J318" t="str">
            <v>DEPARTAMENTO PROVINCIAL MONTE CRISTI (MA</v>
          </cell>
          <cell r="K318">
            <v>30.41</v>
          </cell>
        </row>
        <row r="319">
          <cell r="A319" t="str">
            <v>CONSERJE</v>
          </cell>
          <cell r="B319">
            <v>13</v>
          </cell>
          <cell r="J319" t="str">
            <v>DEPARTAMENTO PROVINCIAL MONTE CRISTI (MARENA)</v>
          </cell>
          <cell r="K319">
            <v>27.1</v>
          </cell>
        </row>
        <row r="320">
          <cell r="A320" t="str">
            <v>CONSERVACIONISTA COSTERO Y MA</v>
          </cell>
          <cell r="B320">
            <v>13</v>
          </cell>
          <cell r="J320" t="str">
            <v>DEPARTAMENTO PROVINCIAL PUERTO PLATA (MA</v>
          </cell>
          <cell r="K320">
            <v>30.35</v>
          </cell>
        </row>
        <row r="321">
          <cell r="A321" t="str">
            <v xml:space="preserve">CONSERVACIONISTA DE SUELOS Y </v>
          </cell>
          <cell r="B321">
            <v>13</v>
          </cell>
          <cell r="J321" t="str">
            <v>DEPARTAMENTO PROVINCIAL PUERTO PLATA (MARENA)</v>
          </cell>
          <cell r="K321">
            <v>27.1</v>
          </cell>
        </row>
        <row r="322">
          <cell r="A322" t="str">
            <v>CONSULTORA</v>
          </cell>
          <cell r="B322">
            <v>2.5</v>
          </cell>
          <cell r="J322" t="str">
            <v>DEPARTAMENTO PROVINCIAL SAMANA</v>
          </cell>
          <cell r="K322">
            <v>27.1</v>
          </cell>
        </row>
        <row r="323">
          <cell r="A323" t="str">
            <v>CONTROL DE RUTA</v>
          </cell>
          <cell r="B323">
            <v>13</v>
          </cell>
          <cell r="J323" t="str">
            <v>DEPARTAMENTO PROVINCIAL SAMANA (MARENA)</v>
          </cell>
          <cell r="K323">
            <v>31.100999999999999</v>
          </cell>
        </row>
        <row r="324">
          <cell r="A324" t="str">
            <v>CONTROL MADERA</v>
          </cell>
          <cell r="B324">
            <v>13</v>
          </cell>
          <cell r="J324" t="str">
            <v>DEPARTAMENTO PROVINCIAL SANCHEZ RAMIREZ</v>
          </cell>
          <cell r="K324">
            <v>31.21</v>
          </cell>
        </row>
        <row r="325">
          <cell r="A325" t="str">
            <v>DISEÑADOR GRAFICO</v>
          </cell>
          <cell r="B325">
            <v>13</v>
          </cell>
          <cell r="J325" t="str">
            <v>DEPARTAMENTO PROVINCIAL SANCHEZ RAMIREZ (MARENA)</v>
          </cell>
          <cell r="K325">
            <v>27.1</v>
          </cell>
        </row>
        <row r="326">
          <cell r="A326" t="str">
            <v>DISEﾑADOR GRAFICO</v>
          </cell>
          <cell r="B326">
            <v>13</v>
          </cell>
          <cell r="J326" t="str">
            <v>DEPARTAMENTO PROVINCIAL SANTIAGO</v>
          </cell>
          <cell r="K326">
            <v>27.1</v>
          </cell>
        </row>
        <row r="327">
          <cell r="A327" t="str">
            <v>DISEﾑADOR PAGINA WEB</v>
          </cell>
          <cell r="B327">
            <v>13</v>
          </cell>
          <cell r="J327" t="str">
            <v>DEPARTAMENTO PROVINCIAL SANTIAGO (MARENA</v>
          </cell>
          <cell r="K327">
            <v>31.51</v>
          </cell>
        </row>
        <row r="328">
          <cell r="A328" t="str">
            <v>EBANISTA</v>
          </cell>
          <cell r="B328">
            <v>13</v>
          </cell>
          <cell r="J328" t="str">
            <v>DEPARTAMENTO PROVINCIAL SANTIAGO (MARENA)</v>
          </cell>
          <cell r="K328">
            <v>27.1</v>
          </cell>
        </row>
        <row r="329">
          <cell r="A329" t="str">
            <v>EDITOR (A)</v>
          </cell>
          <cell r="B329">
            <v>13</v>
          </cell>
          <cell r="J329" t="str">
            <v>DEPARTAMENTO PROVINCIAL SANTIAGO RODRIGU</v>
          </cell>
          <cell r="K329">
            <v>30.11</v>
          </cell>
        </row>
        <row r="330">
          <cell r="A330" t="str">
            <v>EDUCADOR (A) AMBIENTAL  II</v>
          </cell>
          <cell r="B330">
            <v>13</v>
          </cell>
          <cell r="J330" t="str">
            <v>DEPARTAMENTO PROVINCIAL SANTIAGO RODRIGUEZ</v>
          </cell>
          <cell r="K330">
            <v>27.1</v>
          </cell>
        </row>
        <row r="331">
          <cell r="A331" t="str">
            <v>EDUCADOR (A) AMBIENTAL I</v>
          </cell>
          <cell r="B331">
            <v>13</v>
          </cell>
          <cell r="J331" t="str">
            <v>DEPARTAMENTO PROVINCIAL SANTIAGO RODRIGUEZ (MARENA)</v>
          </cell>
          <cell r="K331">
            <v>27.1</v>
          </cell>
        </row>
        <row r="332">
          <cell r="A332" t="str">
            <v>EDUCADOR AMBIENTAL</v>
          </cell>
          <cell r="B332">
            <v>13</v>
          </cell>
          <cell r="J332" t="str">
            <v>DEPARTAMENTO PROVINCIAL VALVERDE</v>
          </cell>
          <cell r="K332">
            <v>30.21</v>
          </cell>
        </row>
        <row r="333">
          <cell r="A333" t="str">
            <v>ELECTRICISTA</v>
          </cell>
          <cell r="B333">
            <v>13</v>
          </cell>
          <cell r="J333" t="str">
            <v>DEPARTAMENTO PROVINCIAL VALVERDE MAO</v>
          </cell>
          <cell r="K333">
            <v>27.1</v>
          </cell>
        </row>
        <row r="334">
          <cell r="A334" t="str">
            <v>ESPECIALISTA</v>
          </cell>
          <cell r="B334">
            <v>3.1</v>
          </cell>
          <cell r="J334" t="str">
            <v xml:space="preserve">DEPARTAMENTO PROVINCIAL VALVERDE MAO </v>
          </cell>
          <cell r="K334">
            <v>27.1</v>
          </cell>
        </row>
        <row r="335">
          <cell r="A335" t="str">
            <v>ESTADISTICO</v>
          </cell>
          <cell r="B335">
            <v>13</v>
          </cell>
          <cell r="J335" t="str">
            <v>SUB-GERENCIA BONAO</v>
          </cell>
          <cell r="K335">
            <v>27.1</v>
          </cell>
        </row>
        <row r="336">
          <cell r="A336" t="str">
            <v>EXTENSIONISTA</v>
          </cell>
          <cell r="B336">
            <v>13</v>
          </cell>
          <cell r="J336" t="str">
            <v>SUB-GERENCIA LA VEGA</v>
          </cell>
          <cell r="K336">
            <v>31.411000000000001</v>
          </cell>
        </row>
        <row r="337">
          <cell r="A337" t="str">
            <v>EXTENSIONISTA FORESTAL</v>
          </cell>
          <cell r="B337">
            <v>13</v>
          </cell>
          <cell r="J337" t="str">
            <v>SUB-GERENCIA SALCEDO</v>
          </cell>
          <cell r="K337">
            <v>31.710999999999999</v>
          </cell>
        </row>
        <row r="338">
          <cell r="A338" t="str">
            <v>FOTOCOPISTA</v>
          </cell>
          <cell r="B338">
            <v>13</v>
          </cell>
          <cell r="J338" t="str">
            <v>SUB-GERENCIA SAN FCO. DE MACORIS</v>
          </cell>
          <cell r="K338">
            <v>31.611000000000001</v>
          </cell>
        </row>
        <row r="339">
          <cell r="A339" t="str">
            <v>FOTOGRAFO (A)</v>
          </cell>
          <cell r="B339">
            <v>13</v>
          </cell>
          <cell r="J339" t="str">
            <v>DIRECCION REGIONAL CENTRAL</v>
          </cell>
          <cell r="K339">
            <v>31.1</v>
          </cell>
        </row>
        <row r="340">
          <cell r="A340" t="str">
            <v>GEOLOGO (A)</v>
          </cell>
          <cell r="B340">
            <v>13</v>
          </cell>
          <cell r="J340" t="str">
            <v>DIRECCION REGIONAL CIBAO CENTRAL-MIMAREN</v>
          </cell>
          <cell r="K340">
            <v>31.1</v>
          </cell>
        </row>
        <row r="341">
          <cell r="A341" t="str">
            <v>GEOLOGO DE MINAS</v>
          </cell>
          <cell r="B341">
            <v>13</v>
          </cell>
          <cell r="J341" t="str">
            <v>DIRECCION REGIONAL CIBAO CENTRAL-MIMARENA</v>
          </cell>
          <cell r="K341">
            <v>31.1</v>
          </cell>
        </row>
        <row r="342">
          <cell r="A342" t="str">
            <v>GESTOR DE PROTOCOLO</v>
          </cell>
          <cell r="B342">
            <v>13</v>
          </cell>
          <cell r="J342" t="str">
            <v>DIRECCION REGIONAL CIBAO NORTE-MIMARENA</v>
          </cell>
          <cell r="K342">
            <v>30.1</v>
          </cell>
        </row>
        <row r="343">
          <cell r="A343" t="str">
            <v>GESTOR DE REDES SOCIALES</v>
          </cell>
          <cell r="B343">
            <v>13</v>
          </cell>
          <cell r="J343" t="str">
            <v>DIRECCION REGIONAL SEDE CENTRAL</v>
          </cell>
          <cell r="K343">
            <v>29.1</v>
          </cell>
        </row>
        <row r="344">
          <cell r="A344" t="str">
            <v>GUARDABOSQUE</v>
          </cell>
          <cell r="B344">
            <v>13</v>
          </cell>
          <cell r="J344" t="str">
            <v>OFICINA MUNICIPAL  EN TAMBORIL</v>
          </cell>
          <cell r="K344">
            <v>28</v>
          </cell>
        </row>
        <row r="345">
          <cell r="A345" t="str">
            <v>GUARDACOSTA</v>
          </cell>
          <cell r="B345">
            <v>13</v>
          </cell>
          <cell r="J345" t="str">
            <v>OFICINA MUNICIPAL  MAIMON</v>
          </cell>
          <cell r="K345">
            <v>28.11</v>
          </cell>
        </row>
        <row r="346">
          <cell r="A346" t="str">
            <v>GUARDAPARQUE</v>
          </cell>
          <cell r="B346">
            <v>13</v>
          </cell>
          <cell r="J346" t="str">
            <v>OFICINA MUNICIPAL CONSTANZA</v>
          </cell>
          <cell r="K346">
            <v>28.11</v>
          </cell>
        </row>
        <row r="347">
          <cell r="A347" t="str">
            <v>INGENIERO</v>
          </cell>
          <cell r="B347">
            <v>13</v>
          </cell>
          <cell r="J347" t="str">
            <v>OFICINA MUNICIPAL GASPAR HERNANDEZ</v>
          </cell>
          <cell r="K347">
            <v>28.11</v>
          </cell>
        </row>
        <row r="348">
          <cell r="A348" t="str">
            <v>INGENIERO (A) CIVIL</v>
          </cell>
          <cell r="B348">
            <v>13</v>
          </cell>
          <cell r="J348" t="str">
            <v>OFICINA MUNICIPAL JARABACOA</v>
          </cell>
          <cell r="K348">
            <v>28.11</v>
          </cell>
        </row>
        <row r="349">
          <cell r="A349" t="str">
            <v>INGENIERO CIVIL</v>
          </cell>
          <cell r="B349">
            <v>13</v>
          </cell>
          <cell r="J349" t="str">
            <v>OFICINA MUNICIPAL MONCION</v>
          </cell>
          <cell r="K349">
            <v>28.11</v>
          </cell>
        </row>
        <row r="350">
          <cell r="A350" t="str">
            <v>JARDINERO (A)</v>
          </cell>
          <cell r="B350">
            <v>13</v>
          </cell>
          <cell r="J350" t="str">
            <v>OFICINA MUNICIPAL PADRE LAS CASAS</v>
          </cell>
          <cell r="K350">
            <v>28.11</v>
          </cell>
        </row>
        <row r="351">
          <cell r="A351" t="str">
            <v>LAVADOR VEHICULOS</v>
          </cell>
          <cell r="B351">
            <v>13</v>
          </cell>
          <cell r="J351" t="str">
            <v>OFICINA MUNICIPAL RANCHO ARRIBA</v>
          </cell>
          <cell r="K351">
            <v>28.11</v>
          </cell>
        </row>
        <row r="352">
          <cell r="A352" t="str">
            <v>MARINO</v>
          </cell>
          <cell r="B352">
            <v>13</v>
          </cell>
          <cell r="J352" t="str">
            <v>OFICINA MUNICIPAL RESTAURACION</v>
          </cell>
          <cell r="K352">
            <v>28.11</v>
          </cell>
        </row>
        <row r="353">
          <cell r="A353" t="str">
            <v>MAYORDOMO</v>
          </cell>
          <cell r="B353">
            <v>13</v>
          </cell>
          <cell r="J353" t="str">
            <v>DIRECCION REGIONAL ESTE</v>
          </cell>
          <cell r="K353">
            <v>32.1</v>
          </cell>
        </row>
        <row r="354">
          <cell r="A354" t="str">
            <v>MECANICO</v>
          </cell>
          <cell r="B354">
            <v>13</v>
          </cell>
          <cell r="J354" t="str">
            <v>DEPARTAMENTO PROVINCIAL EL SEIBO</v>
          </cell>
          <cell r="K354">
            <v>29.1</v>
          </cell>
        </row>
        <row r="355">
          <cell r="A355" t="str">
            <v>MECANICO AUTOMOTRIZ</v>
          </cell>
          <cell r="B355">
            <v>13</v>
          </cell>
          <cell r="J355" t="str">
            <v>DEPARTAMENTO PROVINCIAL EL SEIBO (MARENA</v>
          </cell>
          <cell r="K355">
            <v>32.409999999999997</v>
          </cell>
        </row>
        <row r="356">
          <cell r="A356" t="str">
            <v>MECANOGRAFO (A)</v>
          </cell>
          <cell r="B356">
            <v>13</v>
          </cell>
          <cell r="J356" t="str">
            <v>DEPARTAMENTO PROVINCIAL EL SEIBO (MARENA)</v>
          </cell>
          <cell r="K356">
            <v>29.1</v>
          </cell>
        </row>
        <row r="357">
          <cell r="A357" t="str">
            <v>MENSAJERO</v>
          </cell>
          <cell r="B357">
            <v>13</v>
          </cell>
          <cell r="J357" t="str">
            <v>DEPARTAMENTO PROVINCIAL HATO MAYOR</v>
          </cell>
          <cell r="K357">
            <v>29.1</v>
          </cell>
        </row>
        <row r="358">
          <cell r="A358" t="str">
            <v>MENSAJERO EXTERNO</v>
          </cell>
          <cell r="B358">
            <v>13</v>
          </cell>
          <cell r="J358" t="str">
            <v>DEPARTAMENTO PROVINCIAL HATO MAYOR (MARE</v>
          </cell>
          <cell r="K358">
            <v>32.31</v>
          </cell>
        </row>
        <row r="359">
          <cell r="A359" t="str">
            <v>MENSAJERO INTERNO</v>
          </cell>
          <cell r="B359">
            <v>13</v>
          </cell>
          <cell r="J359" t="str">
            <v>DEPARTAMENTO PROVINCIAL HATO MAYOR (MARENA)</v>
          </cell>
          <cell r="K359">
            <v>29.1</v>
          </cell>
        </row>
        <row r="360">
          <cell r="A360" t="str">
            <v>OBRERO</v>
          </cell>
          <cell r="B360">
            <v>13</v>
          </cell>
          <cell r="J360" t="str">
            <v>DEPARTAMENTO PROVINCIAL LA ALTAGRACIA</v>
          </cell>
          <cell r="K360">
            <v>29.1</v>
          </cell>
        </row>
        <row r="361">
          <cell r="A361" t="str">
            <v>OBRERO (A)</v>
          </cell>
          <cell r="B361">
            <v>13</v>
          </cell>
          <cell r="J361" t="str">
            <v>DEPARTAMENTO PROVINCIAL LA ALTAGRACIA (M</v>
          </cell>
          <cell r="K361">
            <v>32.61</v>
          </cell>
        </row>
        <row r="362">
          <cell r="A362" t="str">
            <v>OBRERO EN LOS VIVEROS</v>
          </cell>
          <cell r="B362">
            <v>13</v>
          </cell>
          <cell r="J362" t="str">
            <v>DEPARTAMENTO PROVINCIAL LA ALTAGRACIA (MARENA)</v>
          </cell>
          <cell r="K362">
            <v>29.1</v>
          </cell>
        </row>
        <row r="363">
          <cell r="A363" t="str">
            <v>OFICINISTA</v>
          </cell>
          <cell r="B363">
            <v>13</v>
          </cell>
          <cell r="J363" t="str">
            <v>DEPARTAMENTO PROVINCIAL LA ROMANA</v>
          </cell>
          <cell r="K363">
            <v>29.1</v>
          </cell>
        </row>
        <row r="364">
          <cell r="A364" t="str">
            <v>OFICINISTA III</v>
          </cell>
          <cell r="B364">
            <v>13</v>
          </cell>
          <cell r="J364" t="str">
            <v>DEPARTAMENTO PROVINCIAL LA ROMANA (MAREN</v>
          </cell>
          <cell r="K364">
            <v>32.21</v>
          </cell>
        </row>
        <row r="365">
          <cell r="A365" t="str">
            <v>OPERADOR (A)</v>
          </cell>
          <cell r="B365">
            <v>13</v>
          </cell>
          <cell r="J365" t="str">
            <v>DEPARTAMENTO PROVINCIAL LA ROMANA (MARENA)</v>
          </cell>
          <cell r="K365">
            <v>29.1</v>
          </cell>
        </row>
        <row r="366">
          <cell r="A366" t="str">
            <v>OPERADOR CENTRO DE ASISTENCIA</v>
          </cell>
          <cell r="B366">
            <v>13</v>
          </cell>
          <cell r="J366" t="str">
            <v>DEPARTAMENTO PROVINCIAL SAN PEDRO DE MAC</v>
          </cell>
          <cell r="K366">
            <v>32.11</v>
          </cell>
        </row>
        <row r="367">
          <cell r="A367" t="str">
            <v>OPERADOR DE BOTE</v>
          </cell>
          <cell r="B367">
            <v>13</v>
          </cell>
          <cell r="J367" t="str">
            <v>DEPARTAMENTO PROVINCIAL SAN PEDRO DE MACORIS</v>
          </cell>
          <cell r="K367">
            <v>29.1</v>
          </cell>
        </row>
        <row r="368">
          <cell r="A368" t="str">
            <v>OPERADOR DE CASETA</v>
          </cell>
          <cell r="B368">
            <v>13</v>
          </cell>
          <cell r="J368" t="str">
            <v>DEPARTAMENTO PROVINCIAL SAN PEDRO DE MACORIS (MARENA)</v>
          </cell>
          <cell r="K368">
            <v>29.1</v>
          </cell>
        </row>
        <row r="369">
          <cell r="A369" t="str">
            <v>OPERADOR DE COMPUTO</v>
          </cell>
          <cell r="B369">
            <v>13</v>
          </cell>
          <cell r="J369" t="str">
            <v>P.N. LOS HAITISES ESTE (SABANA DE L</v>
          </cell>
          <cell r="K369">
            <v>39.1</v>
          </cell>
        </row>
        <row r="370">
          <cell r="A370" t="str">
            <v>OPERADOR EQUIPOS DE COMUNICAC</v>
          </cell>
          <cell r="B370">
            <v>13</v>
          </cell>
          <cell r="J370" t="str">
            <v>P.N. LOS HAITISES SUR (SABANA GRAND</v>
          </cell>
          <cell r="K370">
            <v>39.119999999999997</v>
          </cell>
        </row>
        <row r="371">
          <cell r="A371" t="str">
            <v>PARQUEADOR</v>
          </cell>
          <cell r="B371">
            <v>13</v>
          </cell>
          <cell r="J371" t="str">
            <v>PARQUE NACIONAL DEL ESTE</v>
          </cell>
          <cell r="K371">
            <v>39.200000000000003</v>
          </cell>
        </row>
        <row r="372">
          <cell r="A372" t="str">
            <v>PENSION</v>
          </cell>
          <cell r="B372">
            <v>13</v>
          </cell>
          <cell r="J372" t="str">
            <v>SUB-GERENCIA HATO MAYOR</v>
          </cell>
          <cell r="K372">
            <v>32.311</v>
          </cell>
        </row>
        <row r="373">
          <cell r="A373" t="str">
            <v>PERIODISTA</v>
          </cell>
          <cell r="B373">
            <v>13</v>
          </cell>
          <cell r="J373" t="str">
            <v>DIRECCION REGIONAL SUR</v>
          </cell>
          <cell r="K373">
            <v>33.1</v>
          </cell>
        </row>
        <row r="374">
          <cell r="A374" t="str">
            <v>PERITO FORESTAL.</v>
          </cell>
          <cell r="B374">
            <v>13</v>
          </cell>
          <cell r="J374" t="str">
            <v>DEPARTAMENTO PROVINCIAL AZUA</v>
          </cell>
          <cell r="K374">
            <v>30.1</v>
          </cell>
        </row>
        <row r="375">
          <cell r="A375" t="str">
            <v>PINTOR</v>
          </cell>
          <cell r="B375">
            <v>13</v>
          </cell>
          <cell r="J375" t="str">
            <v>DEPARTAMENTO PROVINCIAL AZUA (MARENA)</v>
          </cell>
          <cell r="K375">
            <v>30.1</v>
          </cell>
        </row>
        <row r="376">
          <cell r="A376" t="str">
            <v>PLOMERO</v>
          </cell>
          <cell r="B376">
            <v>13</v>
          </cell>
          <cell r="J376" t="str">
            <v>DEPARTAMENTO PROVINCIAL BAHORUCO</v>
          </cell>
          <cell r="K376">
            <v>33.71</v>
          </cell>
        </row>
        <row r="377">
          <cell r="A377" t="str">
            <v>PROFESORA E.N.F.</v>
          </cell>
          <cell r="B377">
            <v>13</v>
          </cell>
          <cell r="J377" t="str">
            <v>DEPARTAMENTO PROVINCIAL BAHORUCO (MARENA</v>
          </cell>
          <cell r="K377">
            <v>33.71</v>
          </cell>
        </row>
        <row r="378">
          <cell r="A378" t="str">
            <v>PROGRAMADOR COMPUTADORAS</v>
          </cell>
          <cell r="B378">
            <v>13</v>
          </cell>
          <cell r="J378" t="str">
            <v>DEPARTAMENTO PROVINCIAL BAHORUCO (MARENA)</v>
          </cell>
          <cell r="K378">
            <v>33.71</v>
          </cell>
        </row>
        <row r="379">
          <cell r="A379" t="str">
            <v>PROMOTOR (A)</v>
          </cell>
          <cell r="B379">
            <v>13</v>
          </cell>
          <cell r="J379" t="str">
            <v>DEPARTAMENTO PROVINCIAL BARAHONA</v>
          </cell>
          <cell r="K379">
            <v>33.81</v>
          </cell>
        </row>
        <row r="380">
          <cell r="A380" t="str">
            <v>RECTOR</v>
          </cell>
          <cell r="B380">
            <v>13</v>
          </cell>
          <cell r="J380" t="str">
            <v>DEPARTAMENTO PROVINCIAL BARAHONA (MARENA</v>
          </cell>
          <cell r="K380">
            <v>33.81</v>
          </cell>
        </row>
        <row r="381">
          <cell r="A381" t="str">
            <v>RELACIONADOR PUBLICO</v>
          </cell>
          <cell r="B381">
            <v>13</v>
          </cell>
          <cell r="J381" t="str">
            <v>DEPARTAMENTO PROVINCIAL BARAHONA (MARENA)</v>
          </cell>
          <cell r="K381">
            <v>33.81</v>
          </cell>
        </row>
        <row r="382">
          <cell r="A382" t="str">
            <v>RELACIONISTA PUBLICA</v>
          </cell>
          <cell r="B382">
            <v>13</v>
          </cell>
          <cell r="J382" t="str">
            <v>DEPARTAMENTO PROVINCIAL DAJABON</v>
          </cell>
          <cell r="K382">
            <v>30.1</v>
          </cell>
        </row>
        <row r="383">
          <cell r="A383" t="str">
            <v>REPRODUCTOR DE ESPECIES ACUAT</v>
          </cell>
          <cell r="B383">
            <v>13</v>
          </cell>
          <cell r="J383" t="str">
            <v>DEPARTAMENTO PROVINCIAL DAJABON (MARENA)</v>
          </cell>
          <cell r="K383">
            <v>30.31</v>
          </cell>
        </row>
        <row r="384">
          <cell r="A384" t="str">
            <v>SECRETARIA AUXILIAR</v>
          </cell>
          <cell r="B384">
            <v>13</v>
          </cell>
          <cell r="J384" t="str">
            <v>DEPARTAMENTO PROVINCIAL ELIAS PIÑA</v>
          </cell>
          <cell r="K384">
            <v>30.1</v>
          </cell>
        </row>
        <row r="385">
          <cell r="A385" t="str">
            <v>SECRETARIA EJECUTIVA</v>
          </cell>
          <cell r="B385">
            <v>13</v>
          </cell>
          <cell r="J385" t="str">
            <v>DEPARTAMENTO PROVINCIAL ELIAS PIÑA (MARE</v>
          </cell>
          <cell r="K385">
            <v>33.61</v>
          </cell>
        </row>
        <row r="386">
          <cell r="A386" t="str">
            <v>SECRETARIA EJECUTIVA BILINGUE</v>
          </cell>
          <cell r="B386">
            <v>13</v>
          </cell>
          <cell r="J386" t="str">
            <v>DEPARTAMENTO PROVINCIAL ELIAS PIÑA (MARENA)</v>
          </cell>
          <cell r="K386">
            <v>30.1</v>
          </cell>
        </row>
        <row r="387">
          <cell r="A387" t="str">
            <v>SECRETARIA I</v>
          </cell>
          <cell r="B387">
            <v>13</v>
          </cell>
          <cell r="J387" t="str">
            <v>DEPARTAMENTO PROVINCIAL ELIAS PIﾑA (MARENA)</v>
          </cell>
          <cell r="K387">
            <v>30.1</v>
          </cell>
        </row>
        <row r="388">
          <cell r="A388" t="str">
            <v>SECRETARIA II</v>
          </cell>
          <cell r="B388">
            <v>13</v>
          </cell>
          <cell r="J388" t="str">
            <v>DEPARTAMENTO PROVINCIAL INDEPENDENCIA</v>
          </cell>
          <cell r="K388">
            <v>30.1</v>
          </cell>
        </row>
        <row r="389">
          <cell r="A389" t="str">
            <v>SECRETARIO (A)</v>
          </cell>
          <cell r="B389">
            <v>13</v>
          </cell>
          <cell r="J389" t="str">
            <v>DEPARTAMENTO PROVINCIAL INDEPENDENCIA (M</v>
          </cell>
          <cell r="K389">
            <v>33.909999999999997</v>
          </cell>
        </row>
        <row r="390">
          <cell r="A390" t="str">
            <v>SEGURIDAD</v>
          </cell>
          <cell r="B390">
            <v>13</v>
          </cell>
          <cell r="J390" t="str">
            <v>DEPARTAMENTO PROVINCIAL INDEPENDENCIA (MARENA)</v>
          </cell>
          <cell r="K390">
            <v>30.1</v>
          </cell>
        </row>
        <row r="391">
          <cell r="A391" t="str">
            <v>SOPORTE</v>
          </cell>
          <cell r="B391">
            <v>13</v>
          </cell>
          <cell r="J391" t="str">
            <v>DEPARTAMENTO PROVINCIAL PEDERNALES</v>
          </cell>
          <cell r="K391">
            <v>30.1</v>
          </cell>
        </row>
        <row r="392">
          <cell r="A392" t="str">
            <v>SOPORTE ADMINISTRATIVO</v>
          </cell>
          <cell r="B392">
            <v>13</v>
          </cell>
          <cell r="J392" t="str">
            <v>DEPARTAMENTO PROVINCIAL PEDERNALES (MARE</v>
          </cell>
          <cell r="K392">
            <v>33.100999999999999</v>
          </cell>
        </row>
        <row r="393">
          <cell r="A393" t="str">
            <v>SOPORTE INFORMATICO</v>
          </cell>
          <cell r="B393">
            <v>13</v>
          </cell>
          <cell r="J393" t="str">
            <v>DEPARTAMENTO PROVINCIAL PEDERNALES (MARENA)</v>
          </cell>
          <cell r="K393">
            <v>30.1</v>
          </cell>
        </row>
        <row r="394">
          <cell r="A394" t="str">
            <v>SOPORTE TECNICO</v>
          </cell>
          <cell r="B394">
            <v>13</v>
          </cell>
          <cell r="J394" t="str">
            <v>DEPARTAMENTO PROVINCIAL PERAVIA</v>
          </cell>
          <cell r="K394">
            <v>30.1</v>
          </cell>
        </row>
        <row r="395">
          <cell r="A395" t="str">
            <v>SOPORTE USUARIO</v>
          </cell>
          <cell r="B395">
            <v>13</v>
          </cell>
          <cell r="J395" t="str">
            <v>DEPARTAMENTO PROVINCIAL PERAVIA (MARENA)</v>
          </cell>
          <cell r="K395">
            <v>30.1</v>
          </cell>
        </row>
        <row r="396">
          <cell r="A396" t="str">
            <v>TRACTORISTA</v>
          </cell>
          <cell r="B396">
            <v>13</v>
          </cell>
          <cell r="J396" t="str">
            <v>DEPARTAMENTO PROVINCIAL PERAVIA-MIMARENA</v>
          </cell>
          <cell r="K396">
            <v>33.21</v>
          </cell>
        </row>
        <row r="397">
          <cell r="A397" t="str">
            <v>VIGILANTE</v>
          </cell>
          <cell r="B397">
            <v>13</v>
          </cell>
          <cell r="J397" t="str">
            <v>DEPARTAMENTO PROVINCIAL PUERTO PLATA</v>
          </cell>
          <cell r="K397">
            <v>30.1</v>
          </cell>
        </row>
        <row r="398">
          <cell r="A398" t="str">
            <v>VIGILANTE  FORESTAL</v>
          </cell>
          <cell r="B398">
            <v>13</v>
          </cell>
          <cell r="J398" t="str">
            <v>DEPARTAMENTO PROVINCIAL SAN CRISTOBAL</v>
          </cell>
          <cell r="K398">
            <v>30.1</v>
          </cell>
        </row>
        <row r="399">
          <cell r="A399" t="str">
            <v>VIGILANTE FORESTAL ESPECIAL</v>
          </cell>
          <cell r="B399">
            <v>13</v>
          </cell>
          <cell r="J399" t="str">
            <v>DEPARTAMENTO PROVINCIAL SAN CRISTOBAL (M</v>
          </cell>
          <cell r="K399">
            <v>30.1</v>
          </cell>
        </row>
        <row r="400">
          <cell r="A400" t="str">
            <v>WEB MASTER</v>
          </cell>
          <cell r="B400">
            <v>13</v>
          </cell>
          <cell r="J400" t="str">
            <v>DEPARTAMENTO PROVINCIAL SAN CRISTOBAL (MARENA)</v>
          </cell>
          <cell r="K400">
            <v>30.1</v>
          </cell>
        </row>
        <row r="401">
          <cell r="A401" t="str">
            <v>FACILITADOR</v>
          </cell>
          <cell r="B401">
            <v>13</v>
          </cell>
          <cell r="J401" t="str">
            <v>DEPARTAMENTO PROVINCIAL SAN CRISTOBAL-MI</v>
          </cell>
          <cell r="K401">
            <v>33.11</v>
          </cell>
        </row>
        <row r="402">
          <cell r="A402" t="str">
            <v>SOPORTE A USUARIOS I</v>
          </cell>
          <cell r="B402">
            <v>13</v>
          </cell>
          <cell r="J402" t="str">
            <v>DEPARTAMENTO PROVINCIAL SAN CRISTOBAL-MIMARENA</v>
          </cell>
          <cell r="K402">
            <v>30.1</v>
          </cell>
        </row>
        <row r="403">
          <cell r="A403" t="str">
            <v>SOCIOLOGO</v>
          </cell>
          <cell r="B403">
            <v>13</v>
          </cell>
          <cell r="J403" t="str">
            <v>DEPARTAMENTO PROVINCIAL SAN JOSE DE OCOA</v>
          </cell>
          <cell r="K403">
            <v>33.31</v>
          </cell>
        </row>
        <row r="404">
          <cell r="A404" t="str">
            <v>BIOLOGO</v>
          </cell>
          <cell r="B404">
            <v>13</v>
          </cell>
          <cell r="J404" t="str">
            <v>DEPARTAMENTO PROVINCIAL SAN JOSE DE OCOA  (MARENA)</v>
          </cell>
          <cell r="K404">
            <v>30.1</v>
          </cell>
        </row>
        <row r="405">
          <cell r="A405" t="str">
            <v>CONSERVACIONISTA</v>
          </cell>
          <cell r="B405">
            <v>13</v>
          </cell>
          <cell r="J405" t="str">
            <v>DEPARTAMENTO PROVINCIAL SAN JUAN (MARENA</v>
          </cell>
          <cell r="K405">
            <v>33.51</v>
          </cell>
        </row>
        <row r="406">
          <cell r="A406" t="str">
            <v>EDUCADOR (A)</v>
          </cell>
          <cell r="B406">
            <v>13</v>
          </cell>
          <cell r="J406" t="str">
            <v>DEPARTAMENTO PROVINCIAL SAN JUAN (MARENA)</v>
          </cell>
          <cell r="K406">
            <v>30.1</v>
          </cell>
        </row>
        <row r="407">
          <cell r="A407" t="str">
            <v>CARPINTERO</v>
          </cell>
          <cell r="B407">
            <v>13</v>
          </cell>
          <cell r="J407" t="str">
            <v>DEPARTAMENTO PROVINCIAL SAN JUAN DE LA MAGUANA</v>
          </cell>
          <cell r="K407">
            <v>30.1</v>
          </cell>
        </row>
        <row r="408">
          <cell r="A408" t="str">
            <v>SEGURIDAD MILITAR</v>
          </cell>
          <cell r="B408">
            <v>13</v>
          </cell>
          <cell r="J408" t="str">
            <v>DEPARTAMENTO PROVINCIAL SANTO DOMINGO(MARENA)</v>
          </cell>
          <cell r="K408">
            <v>30.1</v>
          </cell>
        </row>
        <row r="409">
          <cell r="A409" t="str">
            <v>SEGURIDAD AMBIENTAL</v>
          </cell>
          <cell r="B409">
            <v>13</v>
          </cell>
          <cell r="J409" t="str">
            <v>PARQUE NAC. LAS DUNAS DE LAS CALDER</v>
          </cell>
          <cell r="K409">
            <v>39.299999999999997</v>
          </cell>
        </row>
        <row r="410">
          <cell r="A410" t="str">
            <v>PROTECTOR AMBIENTAL</v>
          </cell>
          <cell r="B410">
            <v>13</v>
          </cell>
          <cell r="J410" t="str">
            <v>SIERRA DE BAHORUCO</v>
          </cell>
          <cell r="K410">
            <v>40.1</v>
          </cell>
        </row>
        <row r="411">
          <cell r="A411" t="str">
            <v>MILITAR</v>
          </cell>
          <cell r="B411">
            <v>13</v>
          </cell>
          <cell r="J411" t="str">
            <v>SUB-GERENCIA BARAHONA</v>
          </cell>
          <cell r="K411">
            <v>33.811</v>
          </cell>
        </row>
        <row r="412">
          <cell r="A412" t="str">
            <v>OPERADOR CENTRO DE ASISTENCIA AL USUARIO</v>
          </cell>
          <cell r="B412">
            <v>13</v>
          </cell>
          <cell r="J412" t="str">
            <v>OFICINA MUNICIPAL SAN JOSE DE LAS MATAS</v>
          </cell>
          <cell r="K412">
            <v>30.11</v>
          </cell>
        </row>
        <row r="413">
          <cell r="A413" t="str">
            <v>OPERADOR EQUIPOS DE COMUNICACION</v>
          </cell>
          <cell r="B413">
            <v>13</v>
          </cell>
          <cell r="J413" t="str">
            <v>OFICINA MUNICIPAL VILLA ALTAGRACIA</v>
          </cell>
          <cell r="K413">
            <v>30.11</v>
          </cell>
        </row>
        <row r="414">
          <cell r="A414" t="str">
            <v>PARALEGAL</v>
          </cell>
          <cell r="B414">
            <v>13.01</v>
          </cell>
          <cell r="J414" t="str">
            <v>P.N. ARMANDO BERMUDEZ, SUROESTE</v>
          </cell>
          <cell r="K414">
            <v>39.4</v>
          </cell>
        </row>
        <row r="415">
          <cell r="A415" t="str">
            <v>TRADUCTOR</v>
          </cell>
          <cell r="B415">
            <v>13.02</v>
          </cell>
          <cell r="J415" t="str">
            <v>INSTITUTO TECNICO DE ESTUDIOS SUPERIORES</v>
          </cell>
          <cell r="K415">
            <v>27</v>
          </cell>
        </row>
        <row r="416">
          <cell r="A416" t="str">
            <v>ALGUACIL</v>
          </cell>
          <cell r="B416">
            <v>13.03</v>
          </cell>
          <cell r="J416" t="str">
            <v>INSTITUTO TECNICO DE ESTUDIOS SUPERIORES  DE MEDIO AMBIENTE Y RECURSOS NATURALES</v>
          </cell>
          <cell r="K416">
            <v>27</v>
          </cell>
        </row>
        <row r="417">
          <cell r="A417" t="str">
            <v>ABOGADO ASISTENTE</v>
          </cell>
          <cell r="B417">
            <v>13.05</v>
          </cell>
          <cell r="J417" t="str">
            <v>INSTITUTO TECNICO DE ESTUDIOS SUPERIORES DE MEDIO AMBIENTE Y RECURSOS NATURALES</v>
          </cell>
          <cell r="K417">
            <v>27</v>
          </cell>
        </row>
        <row r="418">
          <cell r="A418" t="str">
            <v>AUXILIAR ADMINISTRATIVO (A)</v>
          </cell>
          <cell r="B418">
            <v>13.1</v>
          </cell>
          <cell r="J418" t="str">
            <v>DEPARTAMENTO DE ASENTAMIENTOS HUMANOS</v>
          </cell>
          <cell r="K418">
            <v>32</v>
          </cell>
        </row>
        <row r="419">
          <cell r="A419" t="str">
            <v>AUXILIAR ADMINISTRATIVO I</v>
          </cell>
          <cell r="B419">
            <v>13.1</v>
          </cell>
          <cell r="J419" t="str">
            <v>DEPARTAMENTO DE COMERCIO Y MEDIO AMBIENT</v>
          </cell>
          <cell r="K419">
            <v>32</v>
          </cell>
        </row>
        <row r="420">
          <cell r="A420" t="str">
            <v>SECRETARIA</v>
          </cell>
          <cell r="B420">
            <v>11.9</v>
          </cell>
          <cell r="J420" t="str">
            <v>DEPARTAMENTO DE COMERCIO Y MEDIO AMBIENTE</v>
          </cell>
          <cell r="K420">
            <v>32</v>
          </cell>
        </row>
        <row r="421">
          <cell r="A421" t="str">
            <v>RECEPCIONISTA</v>
          </cell>
          <cell r="B421">
            <v>13.2</v>
          </cell>
          <cell r="J421" t="str">
            <v>DIRECCION DE EDUCACION Y DIVULGACION AMB</v>
          </cell>
          <cell r="K421">
            <v>19</v>
          </cell>
        </row>
        <row r="422">
          <cell r="A422" t="str">
            <v>AYUDANTE</v>
          </cell>
          <cell r="B422">
            <v>13.5</v>
          </cell>
          <cell r="J422" t="str">
            <v>ESCUELA NACIONAL DE MEDIO AMBIENTE Y REC</v>
          </cell>
          <cell r="K422">
            <v>32</v>
          </cell>
        </row>
        <row r="423">
          <cell r="A423" t="str">
            <v>TECN. MEDIO AMBIENTE Y RECURSOS NATURALES</v>
          </cell>
          <cell r="B423">
            <v>100</v>
          </cell>
          <cell r="J423" t="str">
            <v>ESCUELA NACIONAL DE MEDIO AMBIENTE Y RECURSOS NATURALES</v>
          </cell>
          <cell r="K423">
            <v>32</v>
          </cell>
        </row>
        <row r="424">
          <cell r="A424" t="str">
            <v>COORDINADOR ADMINISTRATIVO Y FINANCIERO</v>
          </cell>
          <cell r="B424">
            <v>7</v>
          </cell>
          <cell r="J424" t="str">
            <v>DEPARTAMENTO DE CONTROL Y SEGUIMIENTO AMBIENTALES</v>
          </cell>
          <cell r="K424">
            <v>33</v>
          </cell>
        </row>
        <row r="425">
          <cell r="A425" t="str">
            <v>DISEÑADOR PAGINA WEB</v>
          </cell>
          <cell r="B425">
            <v>10</v>
          </cell>
          <cell r="J425" t="str">
            <v>DIRECCION DE EDUCACION Y DIVULGACION AMBIENTALES</v>
          </cell>
          <cell r="K425">
            <v>19</v>
          </cell>
        </row>
        <row r="426">
          <cell r="A426" t="str">
            <v>ANALISTA COOPERACION INTERNACIONAL</v>
          </cell>
          <cell r="B426">
            <v>9</v>
          </cell>
          <cell r="J426" t="str">
            <v>DIRECCION DE EDUCACION AMBIENTALES-MIMAR</v>
          </cell>
          <cell r="K426">
            <v>19</v>
          </cell>
        </row>
        <row r="427">
          <cell r="A427" t="str">
            <v>ENCARGADO (A) RECLUTAMIENTO Y SELECCION DE PERSONAL</v>
          </cell>
          <cell r="B427">
            <v>7</v>
          </cell>
          <cell r="J427" t="str">
            <v>DIRECCION DE EDUCACION AMBIENTALES-MIMARENA</v>
          </cell>
          <cell r="K427">
            <v>19</v>
          </cell>
        </row>
        <row r="428">
          <cell r="A428" t="str">
            <v>ANALISTA DE GESTION DE RIESGOS</v>
          </cell>
          <cell r="B428">
            <v>9</v>
          </cell>
          <cell r="J428" t="str">
            <v>DEPARTAMENTO DE INTEGRACION DE LA CIUDAD</v>
          </cell>
          <cell r="K428">
            <v>17.3</v>
          </cell>
        </row>
        <row r="429">
          <cell r="A429" t="str">
            <v>ANALISTA DE COMPRAS Y CONTRATACIONES</v>
          </cell>
          <cell r="B429">
            <v>9</v>
          </cell>
          <cell r="J429" t="str">
            <v>DEPARTAMENTO DE INVESTIGACION, TECNOLOGI</v>
          </cell>
          <cell r="K429">
            <v>35</v>
          </cell>
        </row>
        <row r="430">
          <cell r="A430" t="str">
            <v>INSPECTOR DE VIDA SILVESTRE</v>
          </cell>
          <cell r="B430">
            <v>8</v>
          </cell>
          <cell r="J430" t="str">
            <v>DEPARTAMENTO DE INVESTIGACION, TECNOLOGIA Y TRANSFERENCIA DEL CONOCIMIENTO</v>
          </cell>
          <cell r="K430">
            <v>35</v>
          </cell>
        </row>
        <row r="431">
          <cell r="A431" t="str">
            <v>ANALISTA DE GESTION AMBIENTAL III</v>
          </cell>
          <cell r="B431">
            <v>9</v>
          </cell>
          <cell r="J431" t="str">
            <v>DEPARTAMENTO DE MONITOREO DE GASES DE EFECTO INVERNADERO</v>
          </cell>
          <cell r="K431">
            <v>36</v>
          </cell>
        </row>
        <row r="432">
          <cell r="A432" t="str">
            <v>ENCARGADO (A) ADMINISTRATIVO (A)</v>
          </cell>
          <cell r="B432">
            <v>7</v>
          </cell>
          <cell r="J432" t="str">
            <v>DEPARTAMENTO DE ORDENAMIENTO DE RECURSOS</v>
          </cell>
          <cell r="K432">
            <v>37</v>
          </cell>
        </row>
        <row r="433">
          <cell r="A433" t="str">
            <v>ENCARGADO DEPTO. EMERGENCIAS A</v>
          </cell>
          <cell r="B433">
            <v>7</v>
          </cell>
          <cell r="J433" t="str">
            <v>DEPARTAMENTO PROVINCIAL SAN JOSE DE OCOA-MIMARENA</v>
          </cell>
          <cell r="K433">
            <v>37</v>
          </cell>
        </row>
        <row r="434">
          <cell r="A434" t="str">
            <v>MEDICO VETERINARIO</v>
          </cell>
          <cell r="B434">
            <v>10</v>
          </cell>
          <cell r="J434" t="str">
            <v>DEPARTAMENTO PROVINCIAL SANTO DOMINGO-MI</v>
          </cell>
          <cell r="K434">
            <v>29.21</v>
          </cell>
        </row>
        <row r="435">
          <cell r="A435" t="str">
            <v>PROFESOR (A)</v>
          </cell>
          <cell r="B435">
            <v>10</v>
          </cell>
          <cell r="J435" t="str">
            <v>DEPARTAMENTO PROVINCIAL SANTO DOMINGO-MIMARENA</v>
          </cell>
          <cell r="K435">
            <v>37</v>
          </cell>
        </row>
        <row r="436">
          <cell r="A436" t="str">
            <v>ENCARGADO DE LA DIVISION DE REGISTRO Y CONTROL</v>
          </cell>
          <cell r="B436">
            <v>7</v>
          </cell>
          <cell r="J436" t="str">
            <v>PARQUE ECOLOGICO LAGUNA DEL TORO</v>
          </cell>
          <cell r="K436">
            <v>38</v>
          </cell>
        </row>
        <row r="437">
          <cell r="A437" t="str">
            <v>ENC. ORGANIZACION DEL TRABAJO Y COMPENSACION</v>
          </cell>
          <cell r="B437">
            <v>7</v>
          </cell>
          <cell r="J437" t="str">
            <v>PARQUE MIRADOR SUR</v>
          </cell>
          <cell r="K437">
            <v>39.5</v>
          </cell>
        </row>
        <row r="438">
          <cell r="A438" t="str">
            <v>ENC. TESORERIA</v>
          </cell>
          <cell r="B438">
            <v>6</v>
          </cell>
          <cell r="J438" t="str">
            <v>PARQUE NAC. HOYO DEL PELEMPITO</v>
          </cell>
          <cell r="K438">
            <v>39.6</v>
          </cell>
        </row>
        <row r="439">
          <cell r="A439" t="str">
            <v>ENC. DEPT. DE FISCALIZACION</v>
          </cell>
          <cell r="B439">
            <v>6</v>
          </cell>
          <cell r="J439" t="str">
            <v>PARQUE NAC. JOSE DEL CARMEN RAMIREZ</v>
          </cell>
          <cell r="K439">
            <v>39.700000000000003</v>
          </cell>
        </row>
        <row r="440">
          <cell r="A440" t="str">
            <v>ENCARGADO DE LA DIVISION DE R</v>
          </cell>
          <cell r="B440">
            <v>6</v>
          </cell>
          <cell r="J440" t="str">
            <v>PARQUE NAC. LAGUNAS REDONDA Y LIMON</v>
          </cell>
          <cell r="K440">
            <v>38</v>
          </cell>
        </row>
        <row r="441">
          <cell r="A441" t="str">
            <v>ENC. ORGANIZACION DEL TRABAJO</v>
          </cell>
          <cell r="B441">
            <v>6</v>
          </cell>
          <cell r="J441" t="str">
            <v>PARQUE NAC. LAS DUNAS DE LAS CALDERAS</v>
          </cell>
          <cell r="K441">
            <v>38</v>
          </cell>
        </row>
        <row r="442">
          <cell r="A442" t="str">
            <v>ANALISTA DE GESTION DE RIESGO</v>
          </cell>
          <cell r="B442">
            <v>9</v>
          </cell>
          <cell r="J442" t="str">
            <v>PARQUE NACIONAL ARMANDO BERMUDEZ</v>
          </cell>
          <cell r="K442">
            <v>39.799999999999997</v>
          </cell>
        </row>
        <row r="443">
          <cell r="A443" t="str">
            <v>VETERINARIO</v>
          </cell>
          <cell r="B443">
            <v>10</v>
          </cell>
          <cell r="J443" t="str">
            <v>PARQUE NACIONAL COTUBANAMA</v>
          </cell>
          <cell r="K443">
            <v>38</v>
          </cell>
        </row>
        <row r="444">
          <cell r="A444" t="str">
            <v>INEPECTOR FORESTAL</v>
          </cell>
          <cell r="B444">
            <v>8</v>
          </cell>
          <cell r="J444" t="str">
            <v>PARQUE NACIONAL EL CHOCO</v>
          </cell>
          <cell r="K444">
            <v>38</v>
          </cell>
        </row>
        <row r="445">
          <cell r="A445" t="str">
            <v>OBRERO (A)</v>
          </cell>
          <cell r="B445">
            <v>10</v>
          </cell>
          <cell r="J445" t="str">
            <v>PARQUE NACIONAL HERMANAS MIRABAL</v>
          </cell>
          <cell r="K445">
            <v>38</v>
          </cell>
        </row>
        <row r="446">
          <cell r="A446" t="str">
            <v>EDUCADOR (A)</v>
          </cell>
          <cell r="B446">
            <v>10</v>
          </cell>
          <cell r="J446" t="str">
            <v>PARQUE NACIONAL ISLA CABRITO</v>
          </cell>
          <cell r="K446">
            <v>38</v>
          </cell>
        </row>
        <row r="447">
          <cell r="A447" t="str">
            <v>OBRERO (A)</v>
          </cell>
          <cell r="B447">
            <v>10</v>
          </cell>
          <cell r="J447" t="str">
            <v>PARQUE NACIONAL JARAGUA</v>
          </cell>
          <cell r="K447">
            <v>39.9</v>
          </cell>
        </row>
        <row r="448">
          <cell r="A448" t="str">
            <v>COCINERO (A)</v>
          </cell>
          <cell r="B448">
            <v>10</v>
          </cell>
          <cell r="J448" t="str">
            <v>PARQUE NACIONAL LA CALETA</v>
          </cell>
          <cell r="K448">
            <v>38</v>
          </cell>
        </row>
        <row r="449">
          <cell r="A449" t="str">
            <v xml:space="preserve">ENCARGADO DEPTO. EMERGENCIAS </v>
          </cell>
          <cell r="B449">
            <v>6</v>
          </cell>
          <cell r="J449" t="str">
            <v>PARQUE NACIONAL LAGUNA DE BAVARO</v>
          </cell>
          <cell r="K449">
            <v>38</v>
          </cell>
        </row>
        <row r="450">
          <cell r="A450" t="str">
            <v>VICEMINISTRO (A) COSTEROS MARINOS</v>
          </cell>
          <cell r="B450">
            <v>2</v>
          </cell>
          <cell r="J450" t="str">
            <v>PARQUE NACIONAL MONTE CRISTI</v>
          </cell>
          <cell r="K450">
            <v>38</v>
          </cell>
        </row>
        <row r="451">
          <cell r="A451" t="str">
            <v>VICEMINISTRO (A) RECURSOS FORESTALES</v>
          </cell>
          <cell r="B451">
            <v>2</v>
          </cell>
          <cell r="J451" t="str">
            <v>PARQUE NACIONAL NALGA DE MACO</v>
          </cell>
          <cell r="K451">
            <v>38</v>
          </cell>
        </row>
        <row r="452">
          <cell r="A452" t="str">
            <v>VICEMINISTRO (A) DE SUELO Y AGUAS</v>
          </cell>
          <cell r="B452">
            <v>2</v>
          </cell>
          <cell r="J452" t="str">
            <v>PARQUE NACIONAL SIERRA DE BAHORUCO</v>
          </cell>
          <cell r="K452">
            <v>38</v>
          </cell>
        </row>
        <row r="453">
          <cell r="A453" t="str">
            <v>ENC. DPTO. ELABORACION DOCUMENTOS</v>
          </cell>
          <cell r="B453">
            <v>6</v>
          </cell>
          <cell r="J453" t="str">
            <v>PARQUE NACIONAL SIERRA DE NEYBA</v>
          </cell>
          <cell r="K453">
            <v>38</v>
          </cell>
        </row>
        <row r="454">
          <cell r="A454" t="str">
            <v>ANALISTA DE REG. E INVT.AMB.</v>
          </cell>
          <cell r="B454">
            <v>9</v>
          </cell>
          <cell r="J454" t="str">
            <v xml:space="preserve"> REFORESTACION QUISQUEYA VERDE</v>
          </cell>
          <cell r="K454">
            <v>7.14</v>
          </cell>
        </row>
        <row r="455">
          <cell r="A455" t="str">
            <v>DIRECTOR</v>
          </cell>
          <cell r="B455">
            <v>4</v>
          </cell>
          <cell r="J455" t="str">
            <v>P.N. LOS HAITISES ESTE (SABANA DE LA MAR</v>
          </cell>
          <cell r="K455">
            <v>39</v>
          </cell>
        </row>
        <row r="456">
          <cell r="A456" t="str">
            <v>ENC. DPTO. SEGURIDAD Y MONITO</v>
          </cell>
          <cell r="B456">
            <v>6</v>
          </cell>
          <cell r="J456" t="str">
            <v>P.N. LOS HAITISES SUR (SABANA GRANDE DE BOYA</v>
          </cell>
          <cell r="K456">
            <v>39</v>
          </cell>
        </row>
        <row r="457">
          <cell r="A457" t="str">
            <v>ENCARGADO (A) DEPTO. REGISTRO</v>
          </cell>
          <cell r="B457">
            <v>6</v>
          </cell>
          <cell r="J457" t="str">
            <v>PERSONAL FIJOSDE REFORESTACION QUISQUEYA VERDE</v>
          </cell>
          <cell r="K457">
            <v>7.14</v>
          </cell>
        </row>
        <row r="458">
          <cell r="A458" t="str">
            <v>COORDINADOR ADMINISTRATIVO</v>
          </cell>
          <cell r="B458">
            <v>7</v>
          </cell>
          <cell r="J458" t="str">
            <v>PROGRAMA DE REFORESTACION QUISQUEYA VERD</v>
          </cell>
          <cell r="K458">
            <v>7.14</v>
          </cell>
        </row>
        <row r="459">
          <cell r="A459" t="str">
            <v>ENC. DEPTO. DE COMPRAS Y CONT</v>
          </cell>
          <cell r="B459">
            <v>6</v>
          </cell>
          <cell r="J459" t="str">
            <v>PROGRAMA DE REFORESTACION QUISQUEYA VERDE</v>
          </cell>
          <cell r="K459">
            <v>7.14</v>
          </cell>
        </row>
        <row r="460">
          <cell r="A460" t="str">
            <v>TECNICO COOP. INTERNACIONAL</v>
          </cell>
          <cell r="B460">
            <v>10</v>
          </cell>
          <cell r="J460" t="str">
            <v>R.C. CABO FRANCES VIEJO</v>
          </cell>
          <cell r="K460">
            <v>39</v>
          </cell>
        </row>
        <row r="461">
          <cell r="A461" t="str">
            <v>ANALISTA PLANIFICACION</v>
          </cell>
          <cell r="B461">
            <v>9</v>
          </cell>
          <cell r="J461" t="str">
            <v>R.C. ISABEL DE TORRE</v>
          </cell>
          <cell r="K461">
            <v>40.200000000000003</v>
          </cell>
        </row>
        <row r="462">
          <cell r="A462" t="str">
            <v>SUPERVISOR (A) MAYORDOMIA</v>
          </cell>
          <cell r="B462">
            <v>13.1</v>
          </cell>
          <cell r="J462" t="str">
            <v>R.C. LAGUNA CABRAL O RINCON</v>
          </cell>
          <cell r="K462">
            <v>40.299999999999997</v>
          </cell>
        </row>
        <row r="463">
          <cell r="A463" t="str">
            <v xml:space="preserve">ENC. DPTO. FORM. , MONITOREO </v>
          </cell>
          <cell r="B463">
            <v>6</v>
          </cell>
          <cell r="J463" t="str">
            <v>R.C. LOMA GUACONEJO</v>
          </cell>
          <cell r="K463">
            <v>40.4</v>
          </cell>
        </row>
        <row r="464">
          <cell r="A464" t="str">
            <v>ENC. DPTO. PRESUPUESTO</v>
          </cell>
          <cell r="B464">
            <v>6</v>
          </cell>
          <cell r="J464" t="str">
            <v>R.C. LOMA QUITA ESPUELA</v>
          </cell>
          <cell r="K464">
            <v>40.5</v>
          </cell>
        </row>
        <row r="465">
          <cell r="A465" t="str">
            <v>ENC. DEPARTAMENTO OPERACIONES</v>
          </cell>
          <cell r="B465">
            <v>6</v>
          </cell>
          <cell r="J465" t="str">
            <v>R.C. LOS TRES OJOS</v>
          </cell>
          <cell r="K465">
            <v>40.6</v>
          </cell>
        </row>
        <row r="466">
          <cell r="A466" t="str">
            <v>ENC. DE REGISTRO,CONTROL Y NOMINA</v>
          </cell>
          <cell r="B466">
            <v>6</v>
          </cell>
          <cell r="J466" t="str">
            <v>R.C. POMIER O CUEVA DE BORBON</v>
          </cell>
          <cell r="K466">
            <v>40.700000000000003</v>
          </cell>
        </row>
        <row r="467">
          <cell r="A467" t="str">
            <v xml:space="preserve">ENC. DEPARTAMENTO CALIDAD EN </v>
          </cell>
          <cell r="B467">
            <v>6</v>
          </cell>
          <cell r="J467" t="str">
            <v>R.C. VALLE NUEVO</v>
          </cell>
          <cell r="K467">
            <v>40.799999999999997</v>
          </cell>
        </row>
        <row r="468">
          <cell r="A468" t="str">
            <v>ENC. DESARROLLO INSTITUCIONAL</v>
          </cell>
          <cell r="B468">
            <v>6</v>
          </cell>
          <cell r="J468" t="str">
            <v>R.C. VILLA  ELISA</v>
          </cell>
          <cell r="K468">
            <v>40.9</v>
          </cell>
        </row>
        <row r="469">
          <cell r="A469" t="str">
            <v>ENC. DEPARTAMENTO DE LITIGIO</v>
          </cell>
          <cell r="B469">
            <v>6</v>
          </cell>
          <cell r="J469" t="str">
            <v>SITIO HISTORICO LA ISABELA</v>
          </cell>
          <cell r="K469">
            <v>33.1</v>
          </cell>
        </row>
        <row r="470">
          <cell r="A470" t="str">
            <v>ENCARGADO DEL DEPTO. DE GESTI</v>
          </cell>
          <cell r="B470">
            <v>6</v>
          </cell>
          <cell r="J470" t="str">
            <v>VIVERO AGROFORESTAL EL PONTO</v>
          </cell>
          <cell r="K470">
            <v>33.1</v>
          </cell>
        </row>
        <row r="471">
          <cell r="A471" t="str">
            <v>ENCARGADO (A) DIVISION CORRES</v>
          </cell>
          <cell r="B471">
            <v>6</v>
          </cell>
          <cell r="J471" t="str">
            <v>VIVERO AGROFORESTAL HAINAMOSA</v>
          </cell>
          <cell r="K471">
            <v>33.1</v>
          </cell>
        </row>
        <row r="472">
          <cell r="A472" t="str">
            <v>ADMINISTRADOR DE REDES</v>
          </cell>
          <cell r="B472">
            <v>4</v>
          </cell>
          <cell r="J472" t="str">
            <v>ZONA SABANA GRANDE DE BOYA</v>
          </cell>
          <cell r="K472">
            <v>33.1</v>
          </cell>
        </row>
        <row r="473">
          <cell r="A473" t="str">
            <v>ADMINSTRADOR/A SEGURIDAD TECN</v>
          </cell>
          <cell r="B473">
            <v>4</v>
          </cell>
          <cell r="J473" t="str">
            <v>ISLA CATALINA</v>
          </cell>
          <cell r="K473">
            <v>33.1</v>
          </cell>
        </row>
        <row r="474">
          <cell r="A474" t="str">
            <v>MEDICO GENERAL</v>
          </cell>
          <cell r="B474">
            <v>10</v>
          </cell>
          <cell r="J474" t="str">
            <v>DIVISION DE RADIOCOMUNICACION Y TELEMETR</v>
          </cell>
          <cell r="K474">
            <v>11.5</v>
          </cell>
        </row>
        <row r="475">
          <cell r="A475" t="str">
            <v>PSICOLOGO (A)</v>
          </cell>
          <cell r="B475">
            <v>10</v>
          </cell>
          <cell r="J475" t="str">
            <v>DIVISION DE RADIOCOMUNICACION Y TELEMETRIA</v>
          </cell>
          <cell r="K475">
            <v>11.5</v>
          </cell>
        </row>
        <row r="476">
          <cell r="A476" t="str">
            <v>TECNICO PROGRAMADOR</v>
          </cell>
          <cell r="B476">
            <v>10</v>
          </cell>
          <cell r="J476" t="str">
            <v>DIRECCION DE MECANISMOS FINANCIEROS Y MA</v>
          </cell>
          <cell r="K476">
            <v>5.3</v>
          </cell>
        </row>
        <row r="477">
          <cell r="A477" t="str">
            <v>SOPORTE TECNICO INFORMATICO</v>
          </cell>
          <cell r="B477">
            <v>13</v>
          </cell>
          <cell r="J477" t="str">
            <v>DEPARTAMENTO DE FORMULACION, MONITOREO Y</v>
          </cell>
          <cell r="K477">
            <v>12.1</v>
          </cell>
        </row>
        <row r="478">
          <cell r="A478" t="str">
            <v>ENCARGADA</v>
          </cell>
          <cell r="B478">
            <v>6</v>
          </cell>
          <cell r="J478" t="str">
            <v>DIRECCION DE GESTION, PROTECCION Y CONSERVACION DE ECOSISTEMAS COSTEROS Y MARINOS</v>
          </cell>
          <cell r="K478">
            <v>6.2</v>
          </cell>
        </row>
        <row r="479">
          <cell r="A479" t="str">
            <v>TECNICO ADM.</v>
          </cell>
          <cell r="B479">
            <v>10</v>
          </cell>
          <cell r="J479" t="str">
            <v>DIRECCION DE MECANISMOS FINANCIEROS Y MANEJO DE PORTAFOLIO</v>
          </cell>
          <cell r="K479">
            <v>5.3</v>
          </cell>
        </row>
        <row r="480">
          <cell r="A480" t="str">
            <v>ENCARGADO</v>
          </cell>
          <cell r="B480">
            <v>6</v>
          </cell>
          <cell r="J480"/>
        </row>
        <row r="481">
          <cell r="A481"/>
          <cell r="J481"/>
        </row>
        <row r="482">
          <cell r="A482"/>
          <cell r="J482"/>
        </row>
        <row r="483">
          <cell r="A483"/>
          <cell r="J483"/>
        </row>
        <row r="484">
          <cell r="A484"/>
          <cell r="J484"/>
        </row>
        <row r="485">
          <cell r="J485"/>
        </row>
        <row r="486">
          <cell r="J486"/>
        </row>
        <row r="487">
          <cell r="J487"/>
        </row>
        <row r="488">
          <cell r="J488"/>
        </row>
        <row r="489">
          <cell r="J489"/>
        </row>
        <row r="490">
          <cell r="J490"/>
        </row>
        <row r="491">
          <cell r="J491"/>
        </row>
        <row r="492">
          <cell r="J492"/>
        </row>
        <row r="493">
          <cell r="J493"/>
        </row>
        <row r="494">
          <cell r="J494"/>
        </row>
        <row r="495">
          <cell r="J495"/>
        </row>
        <row r="496">
          <cell r="J496"/>
        </row>
        <row r="497">
          <cell r="J497"/>
        </row>
        <row r="498">
          <cell r="J498"/>
        </row>
        <row r="499">
          <cell r="J499"/>
        </row>
        <row r="500">
          <cell r="J500"/>
        </row>
        <row r="501">
          <cell r="J501"/>
        </row>
        <row r="502">
          <cell r="J502"/>
        </row>
        <row r="503">
          <cell r="J503"/>
        </row>
        <row r="504">
          <cell r="J504"/>
        </row>
        <row r="505">
          <cell r="J505"/>
        </row>
        <row r="506">
          <cell r="J506"/>
        </row>
        <row r="507">
          <cell r="J507"/>
        </row>
        <row r="508">
          <cell r="J508"/>
        </row>
        <row r="509">
          <cell r="J509"/>
        </row>
        <row r="510">
          <cell r="J510"/>
        </row>
        <row r="511">
          <cell r="J511"/>
        </row>
        <row r="512">
          <cell r="J512"/>
        </row>
        <row r="513">
          <cell r="J513"/>
        </row>
        <row r="514">
          <cell r="J514"/>
        </row>
        <row r="515">
          <cell r="J515"/>
        </row>
        <row r="516">
          <cell r="J516"/>
        </row>
        <row r="517">
          <cell r="J517"/>
        </row>
        <row r="518">
          <cell r="J518"/>
        </row>
        <row r="519">
          <cell r="J519"/>
        </row>
        <row r="520">
          <cell r="J520"/>
        </row>
        <row r="521">
          <cell r="J521"/>
        </row>
        <row r="522">
          <cell r="J522"/>
        </row>
        <row r="523">
          <cell r="J523"/>
        </row>
        <row r="524">
          <cell r="J524"/>
        </row>
        <row r="525">
          <cell r="J525"/>
        </row>
        <row r="526">
          <cell r="J526"/>
        </row>
        <row r="527">
          <cell r="J527"/>
        </row>
        <row r="528">
          <cell r="J528"/>
        </row>
        <row r="529">
          <cell r="J529"/>
        </row>
        <row r="530">
          <cell r="J530"/>
        </row>
        <row r="531">
          <cell r="J531"/>
        </row>
        <row r="532">
          <cell r="J532"/>
        </row>
        <row r="533">
          <cell r="J533"/>
        </row>
        <row r="534">
          <cell r="J534"/>
        </row>
        <row r="535">
          <cell r="J535"/>
        </row>
        <row r="536">
          <cell r="J536"/>
        </row>
        <row r="537">
          <cell r="J537"/>
        </row>
        <row r="538">
          <cell r="J538"/>
        </row>
        <row r="539">
          <cell r="J539"/>
        </row>
        <row r="540">
          <cell r="J540"/>
        </row>
        <row r="541">
          <cell r="J541"/>
        </row>
        <row r="542">
          <cell r="J542"/>
        </row>
        <row r="543">
          <cell r="J543"/>
        </row>
        <row r="544">
          <cell r="J544"/>
        </row>
        <row r="545">
          <cell r="J545"/>
        </row>
        <row r="546">
          <cell r="J546"/>
        </row>
        <row r="547">
          <cell r="J547"/>
        </row>
        <row r="548">
          <cell r="J548"/>
        </row>
        <row r="549">
          <cell r="J549"/>
        </row>
        <row r="550">
          <cell r="J550"/>
        </row>
        <row r="551">
          <cell r="J551"/>
        </row>
        <row r="552">
          <cell r="J552"/>
        </row>
        <row r="553">
          <cell r="J553"/>
        </row>
        <row r="554">
          <cell r="J554"/>
        </row>
        <row r="555">
          <cell r="J555"/>
        </row>
        <row r="556">
          <cell r="J556"/>
        </row>
        <row r="557">
          <cell r="J557"/>
        </row>
        <row r="558">
          <cell r="J558"/>
        </row>
        <row r="559">
          <cell r="J559"/>
        </row>
        <row r="560">
          <cell r="J560"/>
        </row>
        <row r="561">
          <cell r="J561"/>
        </row>
        <row r="562">
          <cell r="J562"/>
        </row>
        <row r="563">
          <cell r="J563"/>
        </row>
        <row r="564">
          <cell r="J564"/>
        </row>
        <row r="565">
          <cell r="J565"/>
        </row>
        <row r="566">
          <cell r="J566"/>
        </row>
        <row r="567">
          <cell r="J567"/>
        </row>
        <row r="568">
          <cell r="J568"/>
        </row>
        <row r="569">
          <cell r="J569"/>
        </row>
        <row r="570">
          <cell r="J570"/>
        </row>
        <row r="571">
          <cell r="J571"/>
        </row>
        <row r="572">
          <cell r="J572"/>
        </row>
        <row r="573">
          <cell r="J573"/>
        </row>
        <row r="574">
          <cell r="J574"/>
        </row>
        <row r="575">
          <cell r="J575"/>
        </row>
        <row r="576">
          <cell r="J576"/>
        </row>
        <row r="577">
          <cell r="J577"/>
        </row>
        <row r="578">
          <cell r="J578"/>
        </row>
        <row r="579">
          <cell r="J579"/>
        </row>
        <row r="580">
          <cell r="J580"/>
        </row>
        <row r="581">
          <cell r="J581"/>
        </row>
        <row r="582">
          <cell r="J582"/>
        </row>
        <row r="583">
          <cell r="J583"/>
        </row>
        <row r="584">
          <cell r="J584"/>
        </row>
        <row r="585">
          <cell r="J585"/>
        </row>
        <row r="586">
          <cell r="J586"/>
        </row>
        <row r="587">
          <cell r="J587"/>
        </row>
        <row r="588">
          <cell r="J588"/>
        </row>
        <row r="589">
          <cell r="J589"/>
        </row>
        <row r="590">
          <cell r="J590"/>
        </row>
        <row r="591">
          <cell r="J591"/>
        </row>
        <row r="592">
          <cell r="J592"/>
        </row>
        <row r="593">
          <cell r="J593"/>
        </row>
        <row r="594">
          <cell r="J594"/>
        </row>
        <row r="595">
          <cell r="J595"/>
        </row>
        <row r="596">
          <cell r="J596"/>
        </row>
        <row r="597">
          <cell r="J597"/>
        </row>
        <row r="598">
          <cell r="J598"/>
        </row>
        <row r="599">
          <cell r="J599"/>
        </row>
        <row r="600">
          <cell r="J600"/>
        </row>
        <row r="601">
          <cell r="J601"/>
        </row>
        <row r="602">
          <cell r="J602"/>
        </row>
        <row r="603">
          <cell r="J603"/>
        </row>
        <row r="604">
          <cell r="J604"/>
        </row>
        <row r="605">
          <cell r="J605"/>
        </row>
        <row r="606">
          <cell r="J606"/>
        </row>
        <row r="607">
          <cell r="J607"/>
        </row>
        <row r="608">
          <cell r="J608"/>
        </row>
        <row r="609">
          <cell r="J609"/>
        </row>
        <row r="610">
          <cell r="J610"/>
        </row>
        <row r="611">
          <cell r="J611"/>
        </row>
        <row r="612">
          <cell r="J612"/>
        </row>
        <row r="613">
          <cell r="J613"/>
        </row>
        <row r="614">
          <cell r="J614"/>
        </row>
        <row r="615">
          <cell r="J615"/>
        </row>
        <row r="616">
          <cell r="J616"/>
        </row>
        <row r="617">
          <cell r="J617"/>
        </row>
        <row r="618">
          <cell r="J618"/>
        </row>
        <row r="619">
          <cell r="J619"/>
        </row>
        <row r="620">
          <cell r="J620"/>
        </row>
        <row r="621">
          <cell r="J621"/>
        </row>
        <row r="622">
          <cell r="J622"/>
        </row>
        <row r="623">
          <cell r="J623"/>
        </row>
        <row r="624">
          <cell r="J624"/>
        </row>
        <row r="625">
          <cell r="J625"/>
        </row>
        <row r="626">
          <cell r="J626"/>
        </row>
        <row r="627">
          <cell r="J627"/>
        </row>
        <row r="628">
          <cell r="J628"/>
        </row>
        <row r="629">
          <cell r="J629"/>
        </row>
        <row r="630">
          <cell r="J630"/>
        </row>
        <row r="631">
          <cell r="J631"/>
        </row>
        <row r="632">
          <cell r="J632"/>
        </row>
        <row r="633">
          <cell r="J633"/>
        </row>
        <row r="634">
          <cell r="J634"/>
        </row>
        <row r="635">
          <cell r="J635"/>
        </row>
        <row r="636">
          <cell r="J636"/>
        </row>
        <row r="637">
          <cell r="J637"/>
        </row>
        <row r="638">
          <cell r="J638"/>
        </row>
        <row r="639">
          <cell r="J639"/>
        </row>
        <row r="640">
          <cell r="J640"/>
        </row>
        <row r="641">
          <cell r="J641"/>
        </row>
        <row r="642">
          <cell r="J642"/>
        </row>
        <row r="643">
          <cell r="J643"/>
        </row>
        <row r="644">
          <cell r="J644"/>
        </row>
        <row r="645">
          <cell r="J645"/>
        </row>
        <row r="646">
          <cell r="J646"/>
        </row>
        <row r="647">
          <cell r="J647"/>
        </row>
        <row r="648">
          <cell r="J648"/>
        </row>
        <row r="649">
          <cell r="J649"/>
        </row>
        <row r="650">
          <cell r="J650"/>
        </row>
        <row r="651">
          <cell r="J651"/>
        </row>
        <row r="652">
          <cell r="J652"/>
        </row>
        <row r="653">
          <cell r="J653"/>
        </row>
        <row r="654">
          <cell r="J654"/>
        </row>
        <row r="655">
          <cell r="J655"/>
        </row>
        <row r="656">
          <cell r="J656"/>
        </row>
        <row r="657">
          <cell r="J657"/>
        </row>
        <row r="658">
          <cell r="J658"/>
        </row>
        <row r="659">
          <cell r="J659"/>
        </row>
        <row r="660">
          <cell r="J660"/>
        </row>
        <row r="661">
          <cell r="J661"/>
        </row>
        <row r="662">
          <cell r="J662"/>
        </row>
        <row r="663">
          <cell r="J663"/>
        </row>
        <row r="664">
          <cell r="J664"/>
        </row>
        <row r="665">
          <cell r="J665"/>
        </row>
        <row r="666">
          <cell r="J666"/>
        </row>
        <row r="667">
          <cell r="J667"/>
        </row>
        <row r="668">
          <cell r="J668"/>
        </row>
        <row r="669">
          <cell r="J669"/>
        </row>
        <row r="670">
          <cell r="J670"/>
        </row>
        <row r="671">
          <cell r="J671"/>
        </row>
        <row r="672">
          <cell r="J672"/>
        </row>
        <row r="673">
          <cell r="J673"/>
        </row>
        <row r="674">
          <cell r="J674"/>
        </row>
        <row r="675">
          <cell r="J675"/>
        </row>
        <row r="676">
          <cell r="J676"/>
        </row>
        <row r="677">
          <cell r="J677"/>
        </row>
        <row r="678">
          <cell r="J678"/>
        </row>
        <row r="679">
          <cell r="J679"/>
        </row>
        <row r="680">
          <cell r="J680"/>
        </row>
        <row r="681">
          <cell r="J681"/>
        </row>
        <row r="682">
          <cell r="J682"/>
        </row>
        <row r="683">
          <cell r="J683"/>
        </row>
        <row r="684">
          <cell r="J684"/>
        </row>
        <row r="685">
          <cell r="J685"/>
        </row>
        <row r="686">
          <cell r="J686"/>
        </row>
        <row r="687">
          <cell r="J687"/>
        </row>
        <row r="688">
          <cell r="J688"/>
        </row>
        <row r="689">
          <cell r="J689"/>
        </row>
        <row r="690">
          <cell r="J690"/>
        </row>
        <row r="691">
          <cell r="J691"/>
        </row>
        <row r="692">
          <cell r="J692"/>
        </row>
        <row r="693">
          <cell r="J693"/>
        </row>
        <row r="694">
          <cell r="J694"/>
        </row>
        <row r="695">
          <cell r="J695"/>
        </row>
        <row r="696">
          <cell r="J696"/>
        </row>
        <row r="697">
          <cell r="J697"/>
        </row>
        <row r="698">
          <cell r="J698"/>
        </row>
        <row r="699">
          <cell r="J699"/>
        </row>
        <row r="700">
          <cell r="J700"/>
        </row>
        <row r="701">
          <cell r="J701"/>
        </row>
        <row r="702">
          <cell r="J702"/>
        </row>
        <row r="703">
          <cell r="J703"/>
        </row>
        <row r="704">
          <cell r="J704"/>
        </row>
        <row r="705">
          <cell r="J705"/>
        </row>
        <row r="706">
          <cell r="J706"/>
        </row>
        <row r="707">
          <cell r="J707"/>
        </row>
        <row r="708">
          <cell r="J708"/>
        </row>
        <row r="709">
          <cell r="J709"/>
        </row>
        <row r="710">
          <cell r="J710"/>
        </row>
        <row r="711">
          <cell r="J711"/>
        </row>
        <row r="712">
          <cell r="J712"/>
        </row>
        <row r="713">
          <cell r="J713"/>
        </row>
        <row r="714">
          <cell r="J714"/>
        </row>
        <row r="715">
          <cell r="J715"/>
        </row>
        <row r="716">
          <cell r="J716"/>
        </row>
        <row r="717">
          <cell r="J717"/>
        </row>
        <row r="718">
          <cell r="J718"/>
        </row>
        <row r="719">
          <cell r="J719"/>
        </row>
        <row r="720">
          <cell r="J720"/>
        </row>
        <row r="721">
          <cell r="J721"/>
        </row>
        <row r="722">
          <cell r="J722"/>
        </row>
        <row r="723">
          <cell r="J723"/>
        </row>
        <row r="724">
          <cell r="J724"/>
        </row>
        <row r="725">
          <cell r="J725"/>
        </row>
        <row r="726">
          <cell r="J726"/>
        </row>
        <row r="727">
          <cell r="J727"/>
        </row>
        <row r="728">
          <cell r="J728"/>
        </row>
        <row r="729">
          <cell r="J729"/>
        </row>
        <row r="730">
          <cell r="J730"/>
        </row>
        <row r="731">
          <cell r="J731"/>
        </row>
        <row r="732">
          <cell r="J732"/>
        </row>
        <row r="733">
          <cell r="J733"/>
        </row>
        <row r="734">
          <cell r="J734"/>
        </row>
        <row r="735">
          <cell r="J735"/>
        </row>
        <row r="736">
          <cell r="J736"/>
        </row>
        <row r="737">
          <cell r="J737"/>
        </row>
        <row r="738">
          <cell r="J738"/>
        </row>
        <row r="739">
          <cell r="J739"/>
        </row>
        <row r="740">
          <cell r="J740"/>
        </row>
        <row r="741">
          <cell r="J741"/>
        </row>
        <row r="742">
          <cell r="J742"/>
        </row>
        <row r="743">
          <cell r="J743"/>
        </row>
        <row r="744">
          <cell r="J744"/>
        </row>
        <row r="745">
          <cell r="J745"/>
        </row>
        <row r="746">
          <cell r="J746"/>
        </row>
        <row r="747">
          <cell r="J747"/>
        </row>
        <row r="748">
          <cell r="J748"/>
        </row>
        <row r="749">
          <cell r="J749"/>
        </row>
        <row r="750">
          <cell r="J750"/>
        </row>
        <row r="751">
          <cell r="J751"/>
        </row>
        <row r="752">
          <cell r="J752"/>
        </row>
        <row r="753">
          <cell r="J753"/>
        </row>
        <row r="754">
          <cell r="J754"/>
        </row>
        <row r="755">
          <cell r="J755"/>
        </row>
        <row r="756">
          <cell r="J756"/>
        </row>
        <row r="757">
          <cell r="J757"/>
        </row>
        <row r="758">
          <cell r="J758"/>
        </row>
        <row r="759">
          <cell r="J759"/>
        </row>
        <row r="760">
          <cell r="J760"/>
        </row>
        <row r="761">
          <cell r="J761"/>
        </row>
        <row r="762">
          <cell r="J762"/>
        </row>
        <row r="763">
          <cell r="J763"/>
        </row>
        <row r="764">
          <cell r="J764"/>
        </row>
        <row r="765">
          <cell r="J765"/>
        </row>
        <row r="766">
          <cell r="J766"/>
        </row>
        <row r="767">
          <cell r="J767"/>
        </row>
        <row r="768">
          <cell r="J768"/>
        </row>
        <row r="769">
          <cell r="J769"/>
        </row>
        <row r="770">
          <cell r="J770"/>
        </row>
        <row r="771">
          <cell r="J771"/>
        </row>
        <row r="772">
          <cell r="J772"/>
        </row>
        <row r="773">
          <cell r="J773"/>
        </row>
        <row r="774">
          <cell r="J774"/>
        </row>
        <row r="775">
          <cell r="J775"/>
        </row>
        <row r="776">
          <cell r="J776"/>
        </row>
        <row r="777">
          <cell r="J777"/>
        </row>
        <row r="778">
          <cell r="J778"/>
        </row>
        <row r="779">
          <cell r="J779"/>
        </row>
        <row r="780">
          <cell r="J780"/>
        </row>
        <row r="781">
          <cell r="J781"/>
        </row>
        <row r="782">
          <cell r="J782"/>
        </row>
        <row r="783">
          <cell r="J783"/>
        </row>
        <row r="784">
          <cell r="J784"/>
        </row>
        <row r="785">
          <cell r="J785"/>
        </row>
        <row r="786">
          <cell r="J786"/>
        </row>
        <row r="787">
          <cell r="J787"/>
        </row>
        <row r="788">
          <cell r="J788"/>
        </row>
        <row r="789">
          <cell r="J789"/>
        </row>
        <row r="790">
          <cell r="J790"/>
        </row>
        <row r="791">
          <cell r="J791"/>
        </row>
        <row r="792">
          <cell r="J792"/>
        </row>
        <row r="793">
          <cell r="J793"/>
        </row>
        <row r="794">
          <cell r="J794"/>
        </row>
        <row r="795">
          <cell r="J795"/>
        </row>
        <row r="796">
          <cell r="J796"/>
        </row>
        <row r="797">
          <cell r="J797"/>
        </row>
        <row r="798">
          <cell r="J798"/>
        </row>
        <row r="799">
          <cell r="J799"/>
        </row>
        <row r="800">
          <cell r="J800"/>
        </row>
        <row r="801">
          <cell r="J801"/>
        </row>
        <row r="802">
          <cell r="J802"/>
        </row>
        <row r="803">
          <cell r="J803"/>
        </row>
        <row r="804">
          <cell r="J804"/>
        </row>
        <row r="805">
          <cell r="J805"/>
        </row>
        <row r="806">
          <cell r="J806"/>
        </row>
        <row r="807">
          <cell r="J807"/>
        </row>
        <row r="808">
          <cell r="J808"/>
        </row>
        <row r="809">
          <cell r="J809"/>
        </row>
        <row r="810">
          <cell r="J810"/>
        </row>
        <row r="811">
          <cell r="J811"/>
        </row>
        <row r="812">
          <cell r="J812"/>
        </row>
        <row r="813">
          <cell r="J813"/>
        </row>
        <row r="814">
          <cell r="J814"/>
        </row>
        <row r="815">
          <cell r="J815"/>
        </row>
        <row r="816">
          <cell r="J816"/>
        </row>
        <row r="817">
          <cell r="J817"/>
        </row>
        <row r="818">
          <cell r="J818"/>
        </row>
        <row r="819">
          <cell r="J819"/>
        </row>
        <row r="820">
          <cell r="J820"/>
        </row>
        <row r="821">
          <cell r="J821"/>
        </row>
        <row r="822">
          <cell r="J822"/>
        </row>
        <row r="823">
          <cell r="J823"/>
        </row>
        <row r="824">
          <cell r="J824"/>
        </row>
        <row r="825">
          <cell r="J825"/>
        </row>
        <row r="826">
          <cell r="J826"/>
        </row>
        <row r="827">
          <cell r="J827"/>
        </row>
        <row r="828">
          <cell r="J828"/>
        </row>
        <row r="829">
          <cell r="J829"/>
        </row>
        <row r="830">
          <cell r="J830"/>
        </row>
        <row r="831">
          <cell r="J831"/>
        </row>
        <row r="832">
          <cell r="J832"/>
        </row>
        <row r="833">
          <cell r="J833"/>
        </row>
        <row r="834">
          <cell r="J834"/>
        </row>
        <row r="835">
          <cell r="J835"/>
        </row>
        <row r="836">
          <cell r="J836"/>
        </row>
        <row r="837">
          <cell r="J837"/>
        </row>
        <row r="838">
          <cell r="J838"/>
        </row>
        <row r="839">
          <cell r="J839"/>
        </row>
        <row r="840">
          <cell r="J840"/>
        </row>
        <row r="841">
          <cell r="J841"/>
        </row>
        <row r="842">
          <cell r="J842"/>
        </row>
        <row r="843">
          <cell r="J843"/>
        </row>
        <row r="844">
          <cell r="J844"/>
        </row>
        <row r="845">
          <cell r="J845"/>
        </row>
        <row r="846">
          <cell r="J846"/>
        </row>
        <row r="847">
          <cell r="J847"/>
        </row>
        <row r="848">
          <cell r="J848"/>
        </row>
        <row r="849">
          <cell r="J849"/>
        </row>
        <row r="850">
          <cell r="J850"/>
        </row>
        <row r="851">
          <cell r="J851"/>
        </row>
        <row r="852">
          <cell r="J852"/>
        </row>
        <row r="853">
          <cell r="J853"/>
        </row>
        <row r="854">
          <cell r="J854"/>
        </row>
        <row r="855">
          <cell r="J855"/>
        </row>
        <row r="856">
          <cell r="J856"/>
        </row>
        <row r="857">
          <cell r="J857"/>
        </row>
        <row r="858">
          <cell r="J858"/>
        </row>
        <row r="859">
          <cell r="J859"/>
        </row>
        <row r="860">
          <cell r="J860"/>
        </row>
        <row r="861">
          <cell r="J861"/>
        </row>
        <row r="862">
          <cell r="J862"/>
        </row>
        <row r="863">
          <cell r="J863"/>
        </row>
        <row r="864">
          <cell r="J864"/>
        </row>
        <row r="865">
          <cell r="J865"/>
        </row>
        <row r="866">
          <cell r="J866"/>
        </row>
        <row r="867">
          <cell r="J867"/>
        </row>
        <row r="868">
          <cell r="J868"/>
        </row>
        <row r="869">
          <cell r="J869"/>
        </row>
        <row r="870">
          <cell r="J870"/>
        </row>
        <row r="871">
          <cell r="J871"/>
        </row>
        <row r="872">
          <cell r="J872"/>
        </row>
        <row r="873">
          <cell r="J873"/>
        </row>
        <row r="874">
          <cell r="J874"/>
        </row>
        <row r="875">
          <cell r="J875"/>
        </row>
        <row r="876">
          <cell r="J876"/>
        </row>
        <row r="877">
          <cell r="J877"/>
        </row>
        <row r="878">
          <cell r="J878"/>
        </row>
        <row r="879">
          <cell r="J879"/>
        </row>
        <row r="880">
          <cell r="J880"/>
        </row>
        <row r="881">
          <cell r="J881"/>
        </row>
        <row r="882">
          <cell r="J882"/>
        </row>
        <row r="883">
          <cell r="J883"/>
        </row>
        <row r="884">
          <cell r="J884"/>
        </row>
        <row r="885">
          <cell r="J885"/>
        </row>
        <row r="886">
          <cell r="J886"/>
        </row>
        <row r="887">
          <cell r="J887"/>
        </row>
        <row r="888">
          <cell r="J888"/>
        </row>
        <row r="889">
          <cell r="J889"/>
        </row>
        <row r="890">
          <cell r="J890"/>
        </row>
        <row r="891">
          <cell r="J891"/>
        </row>
        <row r="892">
          <cell r="J892"/>
        </row>
        <row r="893">
          <cell r="J893"/>
        </row>
        <row r="894">
          <cell r="J894"/>
        </row>
        <row r="895">
          <cell r="J895"/>
        </row>
        <row r="896">
          <cell r="J896"/>
        </row>
        <row r="897">
          <cell r="J897"/>
        </row>
        <row r="898">
          <cell r="J898"/>
        </row>
        <row r="899">
          <cell r="J899"/>
        </row>
        <row r="900">
          <cell r="J900"/>
        </row>
        <row r="901">
          <cell r="J901"/>
        </row>
        <row r="902">
          <cell r="J902"/>
        </row>
        <row r="903">
          <cell r="J903"/>
        </row>
        <row r="904">
          <cell r="J904"/>
        </row>
        <row r="905">
          <cell r="J905"/>
        </row>
        <row r="906">
          <cell r="J906"/>
        </row>
        <row r="907">
          <cell r="J907"/>
        </row>
        <row r="908">
          <cell r="J908"/>
        </row>
        <row r="909">
          <cell r="J909"/>
        </row>
        <row r="910">
          <cell r="J910"/>
        </row>
        <row r="911">
          <cell r="J911"/>
        </row>
        <row r="912">
          <cell r="J912"/>
        </row>
        <row r="913">
          <cell r="J913"/>
        </row>
        <row r="914">
          <cell r="J914"/>
        </row>
        <row r="915">
          <cell r="J915"/>
        </row>
        <row r="916">
          <cell r="J916"/>
        </row>
        <row r="917">
          <cell r="J917"/>
        </row>
        <row r="918">
          <cell r="J918"/>
        </row>
        <row r="919">
          <cell r="J919"/>
        </row>
        <row r="920">
          <cell r="J920"/>
        </row>
        <row r="921">
          <cell r="J921"/>
        </row>
        <row r="922">
          <cell r="J922"/>
        </row>
        <row r="923">
          <cell r="J923"/>
        </row>
        <row r="924">
          <cell r="J924"/>
        </row>
        <row r="925">
          <cell r="J925"/>
        </row>
        <row r="926">
          <cell r="J926"/>
        </row>
        <row r="927">
          <cell r="J927"/>
        </row>
        <row r="928">
          <cell r="J928"/>
        </row>
        <row r="929">
          <cell r="J929"/>
        </row>
        <row r="930">
          <cell r="J930"/>
        </row>
        <row r="931">
          <cell r="J931"/>
        </row>
        <row r="932">
          <cell r="J932"/>
        </row>
        <row r="933">
          <cell r="J933"/>
        </row>
        <row r="934">
          <cell r="J934"/>
        </row>
        <row r="935">
          <cell r="J935"/>
        </row>
        <row r="936">
          <cell r="J936"/>
        </row>
        <row r="937">
          <cell r="J937"/>
        </row>
        <row r="938">
          <cell r="J938"/>
        </row>
        <row r="939">
          <cell r="J939"/>
        </row>
        <row r="940">
          <cell r="J940"/>
        </row>
        <row r="941">
          <cell r="J941"/>
        </row>
        <row r="942">
          <cell r="J942"/>
        </row>
        <row r="943">
          <cell r="J943"/>
        </row>
        <row r="944">
          <cell r="J944"/>
        </row>
        <row r="945">
          <cell r="J945"/>
        </row>
        <row r="946">
          <cell r="J946"/>
        </row>
        <row r="947">
          <cell r="J947"/>
        </row>
        <row r="948">
          <cell r="J948"/>
        </row>
        <row r="949">
          <cell r="J949"/>
        </row>
        <row r="950">
          <cell r="J950"/>
        </row>
        <row r="951">
          <cell r="J951"/>
        </row>
        <row r="952">
          <cell r="J952"/>
        </row>
        <row r="953">
          <cell r="J953"/>
        </row>
        <row r="954">
          <cell r="J954"/>
        </row>
        <row r="955">
          <cell r="J955"/>
        </row>
        <row r="956">
          <cell r="J956"/>
        </row>
        <row r="957">
          <cell r="J957"/>
        </row>
        <row r="958">
          <cell r="J958"/>
        </row>
        <row r="959">
          <cell r="J959"/>
        </row>
        <row r="960">
          <cell r="J960"/>
        </row>
        <row r="961">
          <cell r="J961"/>
        </row>
        <row r="962">
          <cell r="J962"/>
        </row>
        <row r="963">
          <cell r="J963"/>
        </row>
        <row r="964">
          <cell r="J964"/>
        </row>
        <row r="965">
          <cell r="J965"/>
        </row>
        <row r="966">
          <cell r="J966"/>
        </row>
        <row r="967">
          <cell r="J967"/>
        </row>
        <row r="968">
          <cell r="J968"/>
        </row>
        <row r="969">
          <cell r="J969"/>
        </row>
        <row r="970">
          <cell r="J970"/>
        </row>
        <row r="971">
          <cell r="J971"/>
        </row>
        <row r="972">
          <cell r="J972"/>
        </row>
        <row r="973">
          <cell r="J973"/>
        </row>
        <row r="974">
          <cell r="J974"/>
        </row>
        <row r="975">
          <cell r="J975"/>
        </row>
        <row r="976">
          <cell r="J976"/>
        </row>
        <row r="977">
          <cell r="J977"/>
        </row>
        <row r="978">
          <cell r="J978"/>
        </row>
        <row r="979">
          <cell r="J979"/>
        </row>
        <row r="980">
          <cell r="J980"/>
        </row>
        <row r="981">
          <cell r="J981"/>
        </row>
        <row r="982">
          <cell r="J982"/>
        </row>
        <row r="983">
          <cell r="J983"/>
        </row>
        <row r="984">
          <cell r="J984"/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18"/>
  <sheetViews>
    <sheetView showGridLines="0" tabSelected="1" zoomScale="85" zoomScaleNormal="85" workbookViewId="0">
      <selection activeCell="N13" sqref="N13"/>
    </sheetView>
  </sheetViews>
  <sheetFormatPr baseColWidth="10" defaultColWidth="11.42578125" defaultRowHeight="30" customHeight="1" x14ac:dyDescent="0.25"/>
  <cols>
    <col min="1" max="1" width="7.5703125" style="1" customWidth="1"/>
    <col min="2" max="2" width="12" style="1" hidden="1" customWidth="1"/>
    <col min="3" max="3" width="40.7109375" style="1" customWidth="1"/>
    <col min="4" max="4" width="47.42578125" style="1" hidden="1" customWidth="1"/>
    <col min="5" max="5" width="30.7109375" style="1" customWidth="1"/>
    <col min="6" max="6" width="15.7109375" style="1" customWidth="1"/>
    <col min="7" max="7" width="12.7109375" style="1" customWidth="1"/>
    <col min="8" max="16" width="12.7109375" style="3" customWidth="1"/>
    <col min="17" max="19" width="11.42578125" style="1" hidden="1" customWidth="1"/>
    <col min="20" max="20" width="0" style="1" hidden="1" customWidth="1"/>
    <col min="21" max="16384" width="11.42578125" style="1"/>
  </cols>
  <sheetData>
    <row r="1" spans="1:22" ht="12" x14ac:dyDescent="0.25">
      <c r="E1" s="2"/>
      <c r="G1" s="3"/>
      <c r="N1" s="1"/>
      <c r="O1" s="1"/>
      <c r="P1" s="1"/>
    </row>
    <row r="2" spans="1:22" ht="12" x14ac:dyDescent="0.25">
      <c r="E2" s="2"/>
      <c r="G2" s="3"/>
      <c r="N2" s="1"/>
      <c r="O2" s="1"/>
      <c r="P2" s="1"/>
    </row>
    <row r="3" spans="1:22" ht="12" x14ac:dyDescent="0.25">
      <c r="E3" s="2"/>
      <c r="G3" s="3"/>
      <c r="N3" s="1"/>
      <c r="O3" s="1"/>
      <c r="P3" s="1"/>
    </row>
    <row r="4" spans="1:22" ht="12" x14ac:dyDescent="0.25">
      <c r="E4" s="2"/>
      <c r="G4" s="3"/>
      <c r="N4" s="1"/>
      <c r="O4" s="1"/>
      <c r="P4" s="1"/>
    </row>
    <row r="5" spans="1:22" ht="12" x14ac:dyDescent="0.25">
      <c r="E5" s="2"/>
      <c r="G5" s="3"/>
      <c r="N5" s="1"/>
      <c r="O5" s="1"/>
      <c r="P5" s="1"/>
    </row>
    <row r="6" spans="1:22" ht="12" x14ac:dyDescent="0.25">
      <c r="E6" s="2"/>
      <c r="G6" s="3"/>
      <c r="N6" s="1"/>
      <c r="O6" s="1"/>
      <c r="P6" s="1"/>
    </row>
    <row r="7" spans="1:22" ht="18.75" x14ac:dyDescent="0.25">
      <c r="A7" s="41" t="s">
        <v>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</row>
    <row r="8" spans="1:22" ht="14.25" x14ac:dyDescent="0.25">
      <c r="A8" s="42" t="s">
        <v>1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spans="1:22" ht="12" x14ac:dyDescent="0.25">
      <c r="A9" s="43" t="s">
        <v>846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</row>
    <row r="10" spans="1:22" ht="12.75" thickBo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22" ht="30" customHeight="1" x14ac:dyDescent="0.25">
      <c r="A11" s="5" t="s">
        <v>2</v>
      </c>
      <c r="B11" s="6" t="s">
        <v>3</v>
      </c>
      <c r="C11" s="6" t="s">
        <v>4</v>
      </c>
      <c r="D11" s="6" t="s">
        <v>5</v>
      </c>
      <c r="E11" s="6" t="s">
        <v>6</v>
      </c>
      <c r="F11" s="6" t="s">
        <v>7</v>
      </c>
      <c r="G11" s="6" t="s">
        <v>8</v>
      </c>
      <c r="H11" s="6" t="s">
        <v>9</v>
      </c>
      <c r="I11" s="6" t="s">
        <v>10</v>
      </c>
      <c r="J11" s="6" t="s">
        <v>11</v>
      </c>
      <c r="K11" s="6" t="s">
        <v>12</v>
      </c>
      <c r="L11" s="6" t="s">
        <v>13</v>
      </c>
      <c r="M11" s="6" t="s">
        <v>14</v>
      </c>
      <c r="N11" s="6" t="s">
        <v>15</v>
      </c>
      <c r="O11" s="6" t="s">
        <v>16</v>
      </c>
      <c r="P11" s="7" t="s">
        <v>17</v>
      </c>
      <c r="Q11" s="8" t="s">
        <v>18</v>
      </c>
      <c r="R11" s="8" t="s">
        <v>19</v>
      </c>
    </row>
    <row r="12" spans="1:22" ht="30" customHeight="1" x14ac:dyDescent="0.25">
      <c r="A12" s="9"/>
      <c r="B12" s="10"/>
      <c r="C12" s="11" t="str">
        <f>D13</f>
        <v>VICEMINISTERIO DE GESTION AMBIENTAL</v>
      </c>
      <c r="D12" s="12" t="s">
        <v>20</v>
      </c>
      <c r="E12" s="12" t="s">
        <v>20</v>
      </c>
      <c r="F12" s="12" t="s">
        <v>20</v>
      </c>
      <c r="G12" s="12" t="s">
        <v>20</v>
      </c>
      <c r="H12" s="12" t="s">
        <v>20</v>
      </c>
      <c r="I12" s="12" t="s">
        <v>20</v>
      </c>
      <c r="J12" s="12" t="s">
        <v>20</v>
      </c>
      <c r="K12" s="12" t="s">
        <v>20</v>
      </c>
      <c r="L12" s="12" t="s">
        <v>20</v>
      </c>
      <c r="M12" s="12" t="s">
        <v>20</v>
      </c>
      <c r="N12" s="12" t="s">
        <v>20</v>
      </c>
      <c r="O12" s="13"/>
      <c r="P12" s="14"/>
    </row>
    <row r="13" spans="1:22" ht="30" customHeight="1" x14ac:dyDescent="0.25">
      <c r="A13" s="15">
        <v>1</v>
      </c>
      <c r="B13" s="16">
        <v>3200118366</v>
      </c>
      <c r="C13" s="44" t="s">
        <v>21</v>
      </c>
      <c r="D13" s="17" t="s">
        <v>22</v>
      </c>
      <c r="E13" s="44" t="s">
        <v>23</v>
      </c>
      <c r="F13" s="45" t="s">
        <v>24</v>
      </c>
      <c r="G13" s="45" t="s">
        <v>25</v>
      </c>
      <c r="H13" s="46">
        <v>85000</v>
      </c>
      <c r="I13" s="46">
        <v>2439.5</v>
      </c>
      <c r="J13" s="46">
        <v>8576.99</v>
      </c>
      <c r="K13" s="46">
        <v>2584</v>
      </c>
      <c r="L13" s="46">
        <v>125</v>
      </c>
      <c r="M13" s="46">
        <v>13725.49</v>
      </c>
      <c r="N13" s="46">
        <v>71274.509999999995</v>
      </c>
      <c r="O13" s="47">
        <v>44044</v>
      </c>
      <c r="P13" s="48">
        <v>44957</v>
      </c>
      <c r="Q13" s="1">
        <f>VLOOKUP(D13,'[1]CLASIFICACION DE CARGOS'!J:K,2,0)</f>
        <v>2</v>
      </c>
      <c r="R13" s="1">
        <f>VLOOKUP(E13,'[1]CLASIFICACION DE CARGOS'!A:B,2,0)</f>
        <v>7</v>
      </c>
      <c r="S13" s="1">
        <f>IF(Q13=Q11,0,1)</f>
        <v>1</v>
      </c>
      <c r="U13" s="49"/>
      <c r="V13" s="50"/>
    </row>
    <row r="14" spans="1:22" ht="30" customHeight="1" x14ac:dyDescent="0.25">
      <c r="A14" s="15">
        <f>IF(A13="",A12+1,IF(B14&lt;&gt;"",A13+1,""))</f>
        <v>2</v>
      </c>
      <c r="B14" s="16">
        <v>101713808</v>
      </c>
      <c r="C14" s="44" t="s">
        <v>26</v>
      </c>
      <c r="D14" s="17" t="s">
        <v>22</v>
      </c>
      <c r="E14" s="44" t="s">
        <v>27</v>
      </c>
      <c r="F14" s="45" t="s">
        <v>24</v>
      </c>
      <c r="G14" s="45" t="s">
        <v>25</v>
      </c>
      <c r="H14" s="46">
        <v>70000</v>
      </c>
      <c r="I14" s="46">
        <v>2009</v>
      </c>
      <c r="J14" s="46">
        <v>5368.48</v>
      </c>
      <c r="K14" s="46">
        <v>2128</v>
      </c>
      <c r="L14" s="46">
        <v>125</v>
      </c>
      <c r="M14" s="46">
        <v>9630.48</v>
      </c>
      <c r="N14" s="46">
        <v>60369.52</v>
      </c>
      <c r="O14" s="47">
        <v>44774</v>
      </c>
      <c r="P14" s="48">
        <v>44957</v>
      </c>
      <c r="Q14" s="1">
        <f>VLOOKUP(D14,'[1]CLASIFICACION DE CARGOS'!J:K,2,0)</f>
        <v>2</v>
      </c>
      <c r="R14" s="1">
        <f>VLOOKUP(E14,'[1]CLASIFICACION DE CARGOS'!A:B,2,0)</f>
        <v>9</v>
      </c>
      <c r="S14" s="1">
        <f t="shared" ref="S14:S85" si="0">IF(Q14=Q13,0,1)</f>
        <v>0</v>
      </c>
      <c r="U14" s="49"/>
      <c r="V14" s="50"/>
    </row>
    <row r="15" spans="1:22" ht="30" customHeight="1" x14ac:dyDescent="0.25">
      <c r="A15" s="15">
        <f t="shared" ref="A15:A78" si="1">IF(A14="",A13+1,IF(B15&lt;&gt;"",A14+1,""))</f>
        <v>3</v>
      </c>
      <c r="B15" s="16">
        <v>22301656926</v>
      </c>
      <c r="C15" s="44" t="s">
        <v>28</v>
      </c>
      <c r="D15" s="17" t="s">
        <v>22</v>
      </c>
      <c r="E15" s="44" t="s">
        <v>27</v>
      </c>
      <c r="F15" s="45" t="s">
        <v>24</v>
      </c>
      <c r="G15" s="45" t="s">
        <v>29</v>
      </c>
      <c r="H15" s="46">
        <v>50000</v>
      </c>
      <c r="I15" s="46">
        <v>1435</v>
      </c>
      <c r="J15" s="46">
        <v>0</v>
      </c>
      <c r="K15" s="46">
        <v>1520</v>
      </c>
      <c r="L15" s="46">
        <v>125</v>
      </c>
      <c r="M15" s="46">
        <v>3080</v>
      </c>
      <c r="N15" s="46">
        <v>46920</v>
      </c>
      <c r="O15" s="47">
        <v>44835</v>
      </c>
      <c r="P15" s="48">
        <v>45016</v>
      </c>
      <c r="Q15" s="1">
        <f>VLOOKUP(D15,'[1]CLASIFICACION DE CARGOS'!J:K,2,0)</f>
        <v>2</v>
      </c>
      <c r="R15" s="1">
        <f>VLOOKUP(E15,'[1]CLASIFICACION DE CARGOS'!A:B,2,0)</f>
        <v>9</v>
      </c>
      <c r="S15" s="1">
        <f t="shared" si="0"/>
        <v>0</v>
      </c>
      <c r="U15" s="49"/>
      <c r="V15" s="50"/>
    </row>
    <row r="16" spans="1:22" ht="30" customHeight="1" x14ac:dyDescent="0.25">
      <c r="A16" s="15">
        <f t="shared" si="1"/>
        <v>4</v>
      </c>
      <c r="B16" s="16">
        <v>40222967651</v>
      </c>
      <c r="C16" s="44" t="s">
        <v>30</v>
      </c>
      <c r="D16" s="17" t="s">
        <v>22</v>
      </c>
      <c r="E16" s="44" t="s">
        <v>31</v>
      </c>
      <c r="F16" s="45" t="s">
        <v>24</v>
      </c>
      <c r="G16" s="45" t="s">
        <v>29</v>
      </c>
      <c r="H16" s="46">
        <v>50000</v>
      </c>
      <c r="I16" s="46">
        <v>1435</v>
      </c>
      <c r="J16" s="46">
        <v>0</v>
      </c>
      <c r="K16" s="46">
        <v>1520</v>
      </c>
      <c r="L16" s="46">
        <v>723.74</v>
      </c>
      <c r="M16" s="46">
        <v>3678.74</v>
      </c>
      <c r="N16" s="46">
        <v>46321.26</v>
      </c>
      <c r="O16" s="47">
        <v>44896</v>
      </c>
      <c r="P16" s="48">
        <v>45077</v>
      </c>
      <c r="Q16" s="1">
        <f>VLOOKUP(D16,'[1]CLASIFICACION DE CARGOS'!J:K,2,0)</f>
        <v>2</v>
      </c>
      <c r="R16" s="1">
        <f>VLOOKUP(E16,'[1]CLASIFICACION DE CARGOS'!A:B,2,0)</f>
        <v>9</v>
      </c>
      <c r="S16" s="1">
        <f t="shared" si="0"/>
        <v>0</v>
      </c>
      <c r="U16" s="49"/>
      <c r="V16" s="50"/>
    </row>
    <row r="17" spans="1:22" ht="30" customHeight="1" x14ac:dyDescent="0.25">
      <c r="A17" s="15">
        <f t="shared" si="1"/>
        <v>5</v>
      </c>
      <c r="B17" s="16">
        <v>112665591</v>
      </c>
      <c r="C17" s="44" t="s">
        <v>32</v>
      </c>
      <c r="D17" s="17" t="s">
        <v>22</v>
      </c>
      <c r="E17" s="44" t="s">
        <v>33</v>
      </c>
      <c r="F17" s="45" t="s">
        <v>24</v>
      </c>
      <c r="G17" s="45" t="s">
        <v>29</v>
      </c>
      <c r="H17" s="46">
        <v>75000</v>
      </c>
      <c r="I17" s="46">
        <v>2152.5</v>
      </c>
      <c r="J17" s="46">
        <v>6309.38</v>
      </c>
      <c r="K17" s="46">
        <v>2280</v>
      </c>
      <c r="L17" s="46">
        <v>125</v>
      </c>
      <c r="M17" s="46">
        <v>10866.88</v>
      </c>
      <c r="N17" s="46">
        <v>64133.120000000003</v>
      </c>
      <c r="O17" s="47">
        <v>44866</v>
      </c>
      <c r="P17" s="48">
        <v>45046</v>
      </c>
      <c r="Q17" s="1">
        <f>VLOOKUP(D17,'[1]CLASIFICACION DE CARGOS'!J:K,2,0)</f>
        <v>2</v>
      </c>
      <c r="R17" s="1">
        <f>VLOOKUP(E17,'[1]CLASIFICACION DE CARGOS'!A:B,2,0)</f>
        <v>13</v>
      </c>
      <c r="S17" s="1">
        <f t="shared" si="0"/>
        <v>0</v>
      </c>
      <c r="U17" s="49"/>
      <c r="V17" s="50"/>
    </row>
    <row r="18" spans="1:22" ht="30" customHeight="1" x14ac:dyDescent="0.25">
      <c r="A18" s="15">
        <f t="shared" si="1"/>
        <v>6</v>
      </c>
      <c r="B18" s="16">
        <v>4800026777</v>
      </c>
      <c r="C18" s="44" t="s">
        <v>34</v>
      </c>
      <c r="D18" s="17" t="s">
        <v>22</v>
      </c>
      <c r="E18" s="44" t="s">
        <v>35</v>
      </c>
      <c r="F18" s="45" t="s">
        <v>24</v>
      </c>
      <c r="G18" s="45" t="s">
        <v>25</v>
      </c>
      <c r="H18" s="46">
        <v>46000</v>
      </c>
      <c r="I18" s="46">
        <v>1320.2</v>
      </c>
      <c r="J18" s="46">
        <v>0</v>
      </c>
      <c r="K18" s="46">
        <v>1398.4</v>
      </c>
      <c r="L18" s="46">
        <v>125</v>
      </c>
      <c r="M18" s="46">
        <v>2843.6</v>
      </c>
      <c r="N18" s="46">
        <v>43156.4</v>
      </c>
      <c r="O18" s="47">
        <v>44896</v>
      </c>
      <c r="P18" s="48">
        <v>45077</v>
      </c>
      <c r="Q18" s="1">
        <f>VLOOKUP(D18,'[1]CLASIFICACION DE CARGOS'!J:K,2,0)</f>
        <v>2</v>
      </c>
      <c r="R18" s="1">
        <f>VLOOKUP(E18,'[1]CLASIFICACION DE CARGOS'!A:B,2,0)</f>
        <v>13</v>
      </c>
      <c r="S18" s="1">
        <f t="shared" si="0"/>
        <v>0</v>
      </c>
      <c r="U18" s="49"/>
      <c r="V18" s="50"/>
    </row>
    <row r="19" spans="1:22" ht="30" customHeight="1" x14ac:dyDescent="0.25">
      <c r="A19" s="15" t="str">
        <f t="shared" si="1"/>
        <v/>
      </c>
      <c r="B19" s="10"/>
      <c r="C19" s="11" t="str">
        <f>D20</f>
        <v>DIRECCION DE EVALUACION DE IMPACTO AMBIENTAL</v>
      </c>
      <c r="D19" s="12" t="s">
        <v>20</v>
      </c>
      <c r="E19" s="12" t="s">
        <v>20</v>
      </c>
      <c r="F19" s="12" t="s">
        <v>20</v>
      </c>
      <c r="G19" s="12" t="s">
        <v>20</v>
      </c>
      <c r="H19" s="12" t="s">
        <v>20</v>
      </c>
      <c r="I19" s="12" t="s">
        <v>20</v>
      </c>
      <c r="J19" s="12" t="s">
        <v>20</v>
      </c>
      <c r="K19" s="12" t="s">
        <v>20</v>
      </c>
      <c r="L19" s="12" t="s">
        <v>20</v>
      </c>
      <c r="M19" s="12" t="s">
        <v>20</v>
      </c>
      <c r="N19" s="12" t="s">
        <v>20</v>
      </c>
      <c r="O19" s="13"/>
      <c r="P19" s="14"/>
    </row>
    <row r="20" spans="1:22" ht="30" customHeight="1" x14ac:dyDescent="0.25">
      <c r="A20" s="15">
        <f t="shared" si="1"/>
        <v>7</v>
      </c>
      <c r="B20" s="16">
        <v>40224157921</v>
      </c>
      <c r="C20" s="44" t="s">
        <v>36</v>
      </c>
      <c r="D20" s="17" t="s">
        <v>37</v>
      </c>
      <c r="E20" s="44" t="s">
        <v>38</v>
      </c>
      <c r="F20" s="45" t="s">
        <v>24</v>
      </c>
      <c r="G20" s="45" t="s">
        <v>29</v>
      </c>
      <c r="H20" s="46">
        <v>65000</v>
      </c>
      <c r="I20" s="46">
        <v>1865.5</v>
      </c>
      <c r="J20" s="46">
        <v>4427.58</v>
      </c>
      <c r="K20" s="46">
        <v>1976</v>
      </c>
      <c r="L20" s="46">
        <v>125</v>
      </c>
      <c r="M20" s="46">
        <v>8394.08</v>
      </c>
      <c r="N20" s="46">
        <v>56605.919999999998</v>
      </c>
      <c r="O20" s="47">
        <v>44886</v>
      </c>
      <c r="P20" s="48">
        <v>45067</v>
      </c>
      <c r="Q20" s="1">
        <f>VLOOKUP(D20,'[1]CLASIFICACION DE CARGOS'!J:K,2,0)</f>
        <v>2.1</v>
      </c>
      <c r="R20" s="1">
        <f>VLOOKUP(E20,'[1]CLASIFICACION DE CARGOS'!A:B,2,0)</f>
        <v>9</v>
      </c>
      <c r="S20" s="1">
        <f>IF(Q20=Q18,0,1)</f>
        <v>1</v>
      </c>
      <c r="U20" s="49"/>
      <c r="V20" s="50"/>
    </row>
    <row r="21" spans="1:22" ht="30" customHeight="1" x14ac:dyDescent="0.25">
      <c r="A21" s="15">
        <f t="shared" si="1"/>
        <v>8</v>
      </c>
      <c r="B21" s="16">
        <v>22500675347</v>
      </c>
      <c r="C21" s="44" t="s">
        <v>39</v>
      </c>
      <c r="D21" s="17" t="s">
        <v>37</v>
      </c>
      <c r="E21" s="44" t="s">
        <v>38</v>
      </c>
      <c r="F21" s="45" t="s">
        <v>24</v>
      </c>
      <c r="G21" s="45" t="s">
        <v>29</v>
      </c>
      <c r="H21" s="46">
        <v>60000</v>
      </c>
      <c r="I21" s="46">
        <v>1722</v>
      </c>
      <c r="J21" s="46">
        <v>3486.68</v>
      </c>
      <c r="K21" s="46">
        <v>1824</v>
      </c>
      <c r="L21" s="46">
        <v>125</v>
      </c>
      <c r="M21" s="46">
        <v>7157.68</v>
      </c>
      <c r="N21" s="46">
        <v>52842.32</v>
      </c>
      <c r="O21" s="47">
        <v>44866</v>
      </c>
      <c r="P21" s="48">
        <v>45046</v>
      </c>
      <c r="Q21" s="1">
        <f>VLOOKUP(D21,'[1]CLASIFICACION DE CARGOS'!J:K,2,0)</f>
        <v>2.1</v>
      </c>
      <c r="R21" s="1">
        <f>VLOOKUP(E21,'[1]CLASIFICACION DE CARGOS'!A:B,2,0)</f>
        <v>9</v>
      </c>
      <c r="S21" s="1">
        <f t="shared" si="0"/>
        <v>0</v>
      </c>
      <c r="U21" s="49"/>
      <c r="V21" s="50"/>
    </row>
    <row r="22" spans="1:22" ht="30" customHeight="1" x14ac:dyDescent="0.25">
      <c r="A22" s="15">
        <f t="shared" si="1"/>
        <v>9</v>
      </c>
      <c r="B22" s="16">
        <v>10900088005</v>
      </c>
      <c r="C22" s="44" t="s">
        <v>40</v>
      </c>
      <c r="D22" s="17" t="s">
        <v>37</v>
      </c>
      <c r="E22" s="44" t="s">
        <v>41</v>
      </c>
      <c r="F22" s="45" t="s">
        <v>24</v>
      </c>
      <c r="G22" s="45" t="s">
        <v>25</v>
      </c>
      <c r="H22" s="46">
        <v>45000</v>
      </c>
      <c r="I22" s="46">
        <v>1291.5</v>
      </c>
      <c r="J22" s="46">
        <v>1148.33</v>
      </c>
      <c r="K22" s="46">
        <v>1368</v>
      </c>
      <c r="L22" s="46">
        <v>125</v>
      </c>
      <c r="M22" s="46">
        <v>3932.83</v>
      </c>
      <c r="N22" s="46">
        <v>41067.17</v>
      </c>
      <c r="O22" s="47">
        <v>44886</v>
      </c>
      <c r="P22" s="48">
        <v>45067</v>
      </c>
      <c r="Q22" s="1">
        <f>VLOOKUP(D22,'[1]CLASIFICACION DE CARGOS'!J:K,2,0)</f>
        <v>2.1</v>
      </c>
      <c r="R22" s="1">
        <f>VLOOKUP(E22,'[1]CLASIFICACION DE CARGOS'!A:B,2,0)</f>
        <v>10</v>
      </c>
      <c r="S22" s="1">
        <f t="shared" si="0"/>
        <v>0</v>
      </c>
      <c r="U22" s="49"/>
      <c r="V22" s="50"/>
    </row>
    <row r="23" spans="1:22" ht="30" customHeight="1" x14ac:dyDescent="0.25">
      <c r="A23" s="15">
        <f t="shared" si="1"/>
        <v>10</v>
      </c>
      <c r="B23" s="16">
        <v>40213921980</v>
      </c>
      <c r="C23" s="44" t="s">
        <v>42</v>
      </c>
      <c r="D23" s="17" t="s">
        <v>37</v>
      </c>
      <c r="E23" s="44" t="s">
        <v>41</v>
      </c>
      <c r="F23" s="45" t="s">
        <v>24</v>
      </c>
      <c r="G23" s="45" t="s">
        <v>25</v>
      </c>
      <c r="H23" s="46">
        <v>45000</v>
      </c>
      <c r="I23" s="46">
        <v>1291.5</v>
      </c>
      <c r="J23" s="46">
        <v>1148.33</v>
      </c>
      <c r="K23" s="46">
        <v>1368</v>
      </c>
      <c r="L23" s="46">
        <v>125</v>
      </c>
      <c r="M23" s="46">
        <v>3932.83</v>
      </c>
      <c r="N23" s="46">
        <v>41067.17</v>
      </c>
      <c r="O23" s="47">
        <v>44886</v>
      </c>
      <c r="P23" s="48">
        <v>45067</v>
      </c>
      <c r="Q23" s="1">
        <f>VLOOKUP(D23,'[1]CLASIFICACION DE CARGOS'!J:K,2,0)</f>
        <v>2.1</v>
      </c>
      <c r="R23" s="1">
        <f>VLOOKUP(E23,'[1]CLASIFICACION DE CARGOS'!A:B,2,0)</f>
        <v>10</v>
      </c>
      <c r="S23" s="1">
        <f t="shared" si="0"/>
        <v>0</v>
      </c>
      <c r="U23" s="49"/>
      <c r="V23" s="50"/>
    </row>
    <row r="24" spans="1:22" ht="30" customHeight="1" x14ac:dyDescent="0.25">
      <c r="A24" s="15">
        <f t="shared" si="1"/>
        <v>11</v>
      </c>
      <c r="B24" s="16">
        <v>40218234959</v>
      </c>
      <c r="C24" s="44" t="s">
        <v>43</v>
      </c>
      <c r="D24" s="17" t="s">
        <v>37</v>
      </c>
      <c r="E24" s="44" t="s">
        <v>41</v>
      </c>
      <c r="F24" s="45" t="s">
        <v>24</v>
      </c>
      <c r="G24" s="45" t="s">
        <v>29</v>
      </c>
      <c r="H24" s="46">
        <v>45000</v>
      </c>
      <c r="I24" s="46">
        <v>1291.5</v>
      </c>
      <c r="J24" s="46">
        <v>1148.33</v>
      </c>
      <c r="K24" s="46">
        <v>1368</v>
      </c>
      <c r="L24" s="46">
        <v>125</v>
      </c>
      <c r="M24" s="46">
        <v>3932.83</v>
      </c>
      <c r="N24" s="46">
        <v>41067.17</v>
      </c>
      <c r="O24" s="47">
        <v>44886</v>
      </c>
      <c r="P24" s="48">
        <v>45067</v>
      </c>
      <c r="Q24" s="1">
        <f>VLOOKUP(D24,'[1]CLASIFICACION DE CARGOS'!J:K,2,0)</f>
        <v>2.1</v>
      </c>
      <c r="R24" s="1">
        <f>VLOOKUP(E24,'[1]CLASIFICACION DE CARGOS'!A:B,2,0)</f>
        <v>10</v>
      </c>
      <c r="S24" s="1">
        <f t="shared" si="0"/>
        <v>0</v>
      </c>
      <c r="U24" s="49"/>
      <c r="V24" s="50"/>
    </row>
    <row r="25" spans="1:22" ht="30" customHeight="1" x14ac:dyDescent="0.25">
      <c r="A25" s="15">
        <f t="shared" si="1"/>
        <v>12</v>
      </c>
      <c r="B25" s="16">
        <v>40219510639</v>
      </c>
      <c r="C25" s="44" t="s">
        <v>44</v>
      </c>
      <c r="D25" s="17" t="s">
        <v>37</v>
      </c>
      <c r="E25" s="44" t="s">
        <v>41</v>
      </c>
      <c r="F25" s="45" t="s">
        <v>24</v>
      </c>
      <c r="G25" s="45" t="s">
        <v>25</v>
      </c>
      <c r="H25" s="46">
        <v>45000</v>
      </c>
      <c r="I25" s="46">
        <v>1291.5</v>
      </c>
      <c r="J25" s="46">
        <v>1148.33</v>
      </c>
      <c r="K25" s="46">
        <v>1368</v>
      </c>
      <c r="L25" s="46">
        <v>125</v>
      </c>
      <c r="M25" s="46">
        <v>3932.83</v>
      </c>
      <c r="N25" s="46">
        <v>41067.17</v>
      </c>
      <c r="O25" s="47">
        <v>44886</v>
      </c>
      <c r="P25" s="48">
        <v>45067</v>
      </c>
      <c r="Q25" s="1">
        <f>VLOOKUP(D25,'[1]CLASIFICACION DE CARGOS'!J:K,2,0)</f>
        <v>2.1</v>
      </c>
      <c r="R25" s="1">
        <f>VLOOKUP(E25,'[1]CLASIFICACION DE CARGOS'!A:B,2,0)</f>
        <v>10</v>
      </c>
      <c r="S25" s="1">
        <f t="shared" si="0"/>
        <v>0</v>
      </c>
      <c r="U25" s="49"/>
      <c r="V25" s="50"/>
    </row>
    <row r="26" spans="1:22" ht="30" customHeight="1" x14ac:dyDescent="0.25">
      <c r="A26" s="15">
        <f t="shared" si="1"/>
        <v>13</v>
      </c>
      <c r="B26" s="16">
        <v>40228854655</v>
      </c>
      <c r="C26" s="44" t="s">
        <v>45</v>
      </c>
      <c r="D26" s="17" t="s">
        <v>37</v>
      </c>
      <c r="E26" s="44" t="s">
        <v>41</v>
      </c>
      <c r="F26" s="45" t="s">
        <v>24</v>
      </c>
      <c r="G26" s="45" t="s">
        <v>25</v>
      </c>
      <c r="H26" s="46">
        <v>45000</v>
      </c>
      <c r="I26" s="46">
        <v>1291.5</v>
      </c>
      <c r="J26" s="46">
        <v>1148.33</v>
      </c>
      <c r="K26" s="46">
        <v>1368</v>
      </c>
      <c r="L26" s="46">
        <v>125</v>
      </c>
      <c r="M26" s="46">
        <v>3932.83</v>
      </c>
      <c r="N26" s="46">
        <v>41067.17</v>
      </c>
      <c r="O26" s="47">
        <v>44886</v>
      </c>
      <c r="P26" s="48">
        <v>45067</v>
      </c>
      <c r="Q26" s="1">
        <f>VLOOKUP(D26,'[1]CLASIFICACION DE CARGOS'!J:K,2,0)</f>
        <v>2.1</v>
      </c>
      <c r="R26" s="1">
        <f>VLOOKUP(E26,'[1]CLASIFICACION DE CARGOS'!A:B,2,0)</f>
        <v>10</v>
      </c>
      <c r="S26" s="1">
        <f t="shared" si="0"/>
        <v>0</v>
      </c>
      <c r="U26" s="49"/>
      <c r="V26" s="50"/>
    </row>
    <row r="27" spans="1:22" ht="30" customHeight="1" x14ac:dyDescent="0.25">
      <c r="A27" s="15">
        <f t="shared" si="1"/>
        <v>14</v>
      </c>
      <c r="B27" s="16">
        <v>1600183212</v>
      </c>
      <c r="C27" s="44" t="s">
        <v>46</v>
      </c>
      <c r="D27" s="17" t="s">
        <v>37</v>
      </c>
      <c r="E27" s="44" t="s">
        <v>41</v>
      </c>
      <c r="F27" s="45" t="s">
        <v>24</v>
      </c>
      <c r="G27" s="45" t="s">
        <v>25</v>
      </c>
      <c r="H27" s="46">
        <v>35000</v>
      </c>
      <c r="I27" s="46">
        <v>1004.5</v>
      </c>
      <c r="J27" s="46">
        <v>0</v>
      </c>
      <c r="K27" s="46">
        <v>1064</v>
      </c>
      <c r="L27" s="46">
        <v>125</v>
      </c>
      <c r="M27" s="46">
        <v>2193.5</v>
      </c>
      <c r="N27" s="46">
        <v>32806.5</v>
      </c>
      <c r="O27" s="47">
        <v>44805</v>
      </c>
      <c r="P27" s="48">
        <v>44985</v>
      </c>
      <c r="Q27" s="1">
        <f>VLOOKUP(D27,'[1]CLASIFICACION DE CARGOS'!J:K,2,0)</f>
        <v>2.1</v>
      </c>
      <c r="R27" s="1">
        <f>VLOOKUP(E27,'[1]CLASIFICACION DE CARGOS'!A:B,2,0)</f>
        <v>10</v>
      </c>
      <c r="S27" s="1">
        <f t="shared" si="0"/>
        <v>0</v>
      </c>
      <c r="U27" s="49"/>
      <c r="V27" s="50"/>
    </row>
    <row r="28" spans="1:22" ht="30" customHeight="1" x14ac:dyDescent="0.25">
      <c r="A28" s="15" t="str">
        <f t="shared" si="1"/>
        <v/>
      </c>
      <c r="B28" s="10"/>
      <c r="C28" s="11" t="s">
        <v>47</v>
      </c>
      <c r="D28" s="12" t="s">
        <v>20</v>
      </c>
      <c r="E28" s="12" t="s">
        <v>20</v>
      </c>
      <c r="F28" s="12" t="s">
        <v>20</v>
      </c>
      <c r="G28" s="12" t="s">
        <v>20</v>
      </c>
      <c r="H28" s="12" t="s">
        <v>20</v>
      </c>
      <c r="I28" s="12" t="s">
        <v>20</v>
      </c>
      <c r="J28" s="12" t="s">
        <v>20</v>
      </c>
      <c r="K28" s="12" t="s">
        <v>20</v>
      </c>
      <c r="L28" s="12" t="s">
        <v>20</v>
      </c>
      <c r="M28" s="12" t="s">
        <v>20</v>
      </c>
      <c r="N28" s="12" t="s">
        <v>20</v>
      </c>
      <c r="O28" s="13"/>
      <c r="P28" s="14"/>
    </row>
    <row r="29" spans="1:22" ht="30" customHeight="1" x14ac:dyDescent="0.25">
      <c r="A29" s="15">
        <f t="shared" si="1"/>
        <v>15</v>
      </c>
      <c r="B29" s="16">
        <v>101446870</v>
      </c>
      <c r="C29" s="44" t="s">
        <v>48</v>
      </c>
      <c r="D29" s="17" t="s">
        <v>47</v>
      </c>
      <c r="E29" s="44" t="s">
        <v>23</v>
      </c>
      <c r="F29" s="45" t="s">
        <v>24</v>
      </c>
      <c r="G29" s="45" t="s">
        <v>29</v>
      </c>
      <c r="H29" s="46">
        <v>80000</v>
      </c>
      <c r="I29" s="46">
        <v>2296</v>
      </c>
      <c r="J29" s="46">
        <v>7400.87</v>
      </c>
      <c r="K29" s="46">
        <v>2432</v>
      </c>
      <c r="L29" s="46">
        <v>125</v>
      </c>
      <c r="M29" s="46">
        <v>12253.87</v>
      </c>
      <c r="N29" s="46">
        <v>67746.13</v>
      </c>
      <c r="O29" s="47">
        <v>44866</v>
      </c>
      <c r="P29" s="48">
        <v>45046</v>
      </c>
      <c r="Q29" s="1">
        <f>VLOOKUP(D29,'[1]CLASIFICACION DE CARGOS'!J:K,2,0)</f>
        <v>2.2000000000000002</v>
      </c>
      <c r="R29" s="1">
        <f>VLOOKUP(E29,'[1]CLASIFICACION DE CARGOS'!A:B,2,0)</f>
        <v>7</v>
      </c>
      <c r="S29" s="1" t="e">
        <f>IF(Q29=#REF!,0,1)</f>
        <v>#REF!</v>
      </c>
      <c r="U29" s="49"/>
      <c r="V29" s="50"/>
    </row>
    <row r="30" spans="1:22" ht="30" customHeight="1" x14ac:dyDescent="0.25">
      <c r="A30" s="15">
        <f t="shared" si="1"/>
        <v>16</v>
      </c>
      <c r="B30" s="16">
        <v>40215776796</v>
      </c>
      <c r="C30" s="44" t="s">
        <v>49</v>
      </c>
      <c r="D30" s="17" t="s">
        <v>47</v>
      </c>
      <c r="E30" s="44" t="s">
        <v>41</v>
      </c>
      <c r="F30" s="45" t="s">
        <v>24</v>
      </c>
      <c r="G30" s="45" t="s">
        <v>29</v>
      </c>
      <c r="H30" s="46">
        <v>45000</v>
      </c>
      <c r="I30" s="46">
        <v>1291.5</v>
      </c>
      <c r="J30" s="46">
        <v>1148.33</v>
      </c>
      <c r="K30" s="46">
        <v>1368</v>
      </c>
      <c r="L30" s="46">
        <v>125</v>
      </c>
      <c r="M30" s="46">
        <v>3932.83</v>
      </c>
      <c r="N30" s="46">
        <v>41067.17</v>
      </c>
      <c r="O30" s="47">
        <v>44879</v>
      </c>
      <c r="P30" s="48">
        <v>45791</v>
      </c>
      <c r="Q30" s="1">
        <f>VLOOKUP(D30,'[1]CLASIFICACION DE CARGOS'!J:K,2,0)</f>
        <v>2.2000000000000002</v>
      </c>
      <c r="R30" s="1">
        <f>VLOOKUP(E30,'[1]CLASIFICACION DE CARGOS'!A:B,2,0)</f>
        <v>10</v>
      </c>
      <c r="S30" s="1">
        <f t="shared" si="0"/>
        <v>0</v>
      </c>
      <c r="U30" s="49"/>
      <c r="V30" s="50"/>
    </row>
    <row r="31" spans="1:22" ht="30" customHeight="1" x14ac:dyDescent="0.25">
      <c r="A31" s="15">
        <f t="shared" si="1"/>
        <v>17</v>
      </c>
      <c r="B31" s="16">
        <v>40229911025</v>
      </c>
      <c r="C31" s="44" t="s">
        <v>50</v>
      </c>
      <c r="D31" s="17" t="s">
        <v>47</v>
      </c>
      <c r="E31" s="44" t="s">
        <v>41</v>
      </c>
      <c r="F31" s="45" t="s">
        <v>24</v>
      </c>
      <c r="G31" s="45" t="s">
        <v>25</v>
      </c>
      <c r="H31" s="46">
        <v>35000</v>
      </c>
      <c r="I31" s="46">
        <v>1004.5</v>
      </c>
      <c r="J31" s="46">
        <v>0</v>
      </c>
      <c r="K31" s="46">
        <v>1064</v>
      </c>
      <c r="L31" s="46">
        <v>125</v>
      </c>
      <c r="M31" s="46">
        <v>2193.5</v>
      </c>
      <c r="N31" s="46">
        <v>32806.5</v>
      </c>
      <c r="O31" s="47">
        <v>44927</v>
      </c>
      <c r="P31" s="48">
        <v>45107</v>
      </c>
      <c r="Q31" s="1">
        <f>VLOOKUP(D31,'[1]CLASIFICACION DE CARGOS'!J:K,2,0)</f>
        <v>2.2000000000000002</v>
      </c>
      <c r="R31" s="1">
        <f>VLOOKUP(E31,'[1]CLASIFICACION DE CARGOS'!A:B,2,0)</f>
        <v>10</v>
      </c>
      <c r="S31" s="1">
        <f t="shared" si="0"/>
        <v>0</v>
      </c>
      <c r="U31" s="49"/>
      <c r="V31" s="50"/>
    </row>
    <row r="32" spans="1:22" ht="30" customHeight="1" x14ac:dyDescent="0.25">
      <c r="A32" s="15" t="str">
        <f t="shared" si="1"/>
        <v/>
      </c>
      <c r="B32" s="10"/>
      <c r="C32" s="11" t="str">
        <f>D33</f>
        <v>DIRECCION PRODUCCION Y CONSUMO SOSTENIBLE</v>
      </c>
      <c r="D32" s="12" t="s">
        <v>20</v>
      </c>
      <c r="E32" s="12" t="s">
        <v>20</v>
      </c>
      <c r="F32" s="12" t="s">
        <v>20</v>
      </c>
      <c r="G32" s="12" t="s">
        <v>20</v>
      </c>
      <c r="H32" s="12" t="s">
        <v>20</v>
      </c>
      <c r="I32" s="12" t="s">
        <v>20</v>
      </c>
      <c r="J32" s="12" t="s">
        <v>20</v>
      </c>
      <c r="K32" s="12" t="s">
        <v>20</v>
      </c>
      <c r="L32" s="12" t="s">
        <v>20</v>
      </c>
      <c r="M32" s="12" t="s">
        <v>20</v>
      </c>
      <c r="N32" s="12" t="s">
        <v>20</v>
      </c>
      <c r="O32" s="13"/>
      <c r="P32" s="14"/>
    </row>
    <row r="33" spans="1:22" ht="30" customHeight="1" x14ac:dyDescent="0.25">
      <c r="A33" s="15">
        <f t="shared" si="1"/>
        <v>18</v>
      </c>
      <c r="B33" s="16">
        <v>112834619</v>
      </c>
      <c r="C33" s="44" t="s">
        <v>51</v>
      </c>
      <c r="D33" s="17" t="s">
        <v>52</v>
      </c>
      <c r="E33" s="44" t="s">
        <v>41</v>
      </c>
      <c r="F33" s="45" t="s">
        <v>24</v>
      </c>
      <c r="G33" s="45" t="s">
        <v>29</v>
      </c>
      <c r="H33" s="46">
        <v>45000</v>
      </c>
      <c r="I33" s="46">
        <v>1291.5</v>
      </c>
      <c r="J33" s="46">
        <v>0</v>
      </c>
      <c r="K33" s="46">
        <v>1368</v>
      </c>
      <c r="L33" s="46">
        <v>125</v>
      </c>
      <c r="M33" s="46">
        <v>2784.5</v>
      </c>
      <c r="N33" s="46">
        <v>42215.5</v>
      </c>
      <c r="O33" s="47">
        <v>44866</v>
      </c>
      <c r="P33" s="48">
        <v>45046</v>
      </c>
      <c r="Q33" s="1">
        <f>VLOOKUP(D33,'[1]CLASIFICACION DE CARGOS'!J:K,2,0)</f>
        <v>2.2999999999999998</v>
      </c>
      <c r="R33" s="1">
        <f>VLOOKUP(E33,'[1]CLASIFICACION DE CARGOS'!A:B,2,0)</f>
        <v>10</v>
      </c>
      <c r="S33" s="1">
        <f>IF(Q33=Q31,0,1)</f>
        <v>1</v>
      </c>
      <c r="U33" s="49"/>
      <c r="V33" s="50"/>
    </row>
    <row r="34" spans="1:22" ht="30" customHeight="1" x14ac:dyDescent="0.25">
      <c r="A34" s="15" t="str">
        <f t="shared" si="1"/>
        <v/>
      </c>
      <c r="B34" s="10"/>
      <c r="C34" s="11" t="str">
        <f>D35</f>
        <v>DEPARTAMENTO DE EVALUACIO DE PRODUCCION MAS LIMPIA</v>
      </c>
      <c r="D34" s="12" t="s">
        <v>20</v>
      </c>
      <c r="E34" s="12" t="s">
        <v>20</v>
      </c>
      <c r="F34" s="12" t="s">
        <v>20</v>
      </c>
      <c r="G34" s="12" t="s">
        <v>20</v>
      </c>
      <c r="H34" s="12" t="s">
        <v>20</v>
      </c>
      <c r="I34" s="12" t="s">
        <v>20</v>
      </c>
      <c r="J34" s="12" t="s">
        <v>20</v>
      </c>
      <c r="K34" s="12" t="s">
        <v>20</v>
      </c>
      <c r="L34" s="12" t="s">
        <v>20</v>
      </c>
      <c r="M34" s="12" t="s">
        <v>20</v>
      </c>
      <c r="N34" s="12" t="s">
        <v>20</v>
      </c>
      <c r="O34" s="13"/>
      <c r="P34" s="14"/>
    </row>
    <row r="35" spans="1:22" ht="30" customHeight="1" x14ac:dyDescent="0.25">
      <c r="A35" s="15">
        <f t="shared" si="1"/>
        <v>19</v>
      </c>
      <c r="B35" s="16">
        <v>109109504</v>
      </c>
      <c r="C35" s="44" t="s">
        <v>53</v>
      </c>
      <c r="D35" s="17" t="s">
        <v>54</v>
      </c>
      <c r="E35" s="44" t="s">
        <v>55</v>
      </c>
      <c r="F35" s="45" t="s">
        <v>24</v>
      </c>
      <c r="G35" s="45" t="s">
        <v>25</v>
      </c>
      <c r="H35" s="46">
        <v>80000</v>
      </c>
      <c r="I35" s="46">
        <v>2296</v>
      </c>
      <c r="J35" s="46">
        <v>7400.87</v>
      </c>
      <c r="K35" s="46">
        <v>2432</v>
      </c>
      <c r="L35" s="46">
        <v>125</v>
      </c>
      <c r="M35" s="46">
        <v>12253.87</v>
      </c>
      <c r="N35" s="46">
        <v>67746.13</v>
      </c>
      <c r="O35" s="47">
        <v>44614</v>
      </c>
      <c r="P35" s="48">
        <v>44734</v>
      </c>
      <c r="Q35" s="1">
        <f>VLOOKUP(D35,'[1]CLASIFICACION DE CARGOS'!J:K,2,0)</f>
        <v>2.31</v>
      </c>
      <c r="R35" s="1">
        <f>VLOOKUP(E35,'[1]CLASIFICACION DE CARGOS'!A:B,2,0)</f>
        <v>6</v>
      </c>
      <c r="S35" s="1">
        <f>IF(Q35=Q33,0,1)</f>
        <v>1</v>
      </c>
      <c r="U35" s="49"/>
      <c r="V35" s="50"/>
    </row>
    <row r="36" spans="1:22" ht="30" customHeight="1" x14ac:dyDescent="0.25">
      <c r="A36" s="15">
        <f t="shared" si="1"/>
        <v>20</v>
      </c>
      <c r="B36" s="16">
        <v>40226439608</v>
      </c>
      <c r="C36" s="44" t="s">
        <v>56</v>
      </c>
      <c r="D36" s="17" t="s">
        <v>57</v>
      </c>
      <c r="E36" s="44" t="s">
        <v>27</v>
      </c>
      <c r="F36" s="45" t="s">
        <v>24</v>
      </c>
      <c r="G36" s="45" t="s">
        <v>25</v>
      </c>
      <c r="H36" s="46">
        <v>30000</v>
      </c>
      <c r="I36" s="46">
        <v>861</v>
      </c>
      <c r="J36" s="46">
        <v>0</v>
      </c>
      <c r="K36" s="46">
        <v>912</v>
      </c>
      <c r="L36" s="46">
        <v>125</v>
      </c>
      <c r="M36" s="46">
        <v>1898</v>
      </c>
      <c r="N36" s="46">
        <v>28102</v>
      </c>
      <c r="O36" s="47">
        <v>44805</v>
      </c>
      <c r="P36" s="48">
        <v>44985</v>
      </c>
      <c r="Q36" s="1">
        <f>VLOOKUP(D36,'[1]CLASIFICACION DE CARGOS'!J:K,2,0)</f>
        <v>2.31</v>
      </c>
      <c r="R36" s="1">
        <f>VLOOKUP(E36,'[1]CLASIFICACION DE CARGOS'!A:B,2,0)</f>
        <v>9</v>
      </c>
      <c r="S36" s="1">
        <f t="shared" si="0"/>
        <v>0</v>
      </c>
      <c r="U36" s="49"/>
      <c r="V36" s="50"/>
    </row>
    <row r="37" spans="1:22" ht="30" customHeight="1" x14ac:dyDescent="0.25">
      <c r="A37" s="15" t="str">
        <f t="shared" si="1"/>
        <v/>
      </c>
      <c r="B37" s="10"/>
      <c r="C37" s="11" t="str">
        <f>D38</f>
        <v>VICEMINISTERIO DE AREAS PROTEGIDAS Y BIODIVERSIDAD</v>
      </c>
      <c r="D37" s="12" t="s">
        <v>20</v>
      </c>
      <c r="E37" s="12" t="s">
        <v>20</v>
      </c>
      <c r="F37" s="12" t="s">
        <v>20</v>
      </c>
      <c r="G37" s="12" t="s">
        <v>20</v>
      </c>
      <c r="H37" s="12" t="s">
        <v>20</v>
      </c>
      <c r="I37" s="12" t="s">
        <v>20</v>
      </c>
      <c r="J37" s="12" t="s">
        <v>20</v>
      </c>
      <c r="K37" s="12" t="s">
        <v>20</v>
      </c>
      <c r="L37" s="12" t="s">
        <v>20</v>
      </c>
      <c r="M37" s="12" t="s">
        <v>20</v>
      </c>
      <c r="N37" s="12" t="s">
        <v>20</v>
      </c>
      <c r="O37" s="13"/>
      <c r="P37" s="14"/>
    </row>
    <row r="38" spans="1:22" ht="30" customHeight="1" x14ac:dyDescent="0.25">
      <c r="A38" s="15">
        <f t="shared" si="1"/>
        <v>21</v>
      </c>
      <c r="B38" s="16">
        <v>500322391</v>
      </c>
      <c r="C38" s="44" t="s">
        <v>58</v>
      </c>
      <c r="D38" s="17" t="s">
        <v>59</v>
      </c>
      <c r="E38" s="44" t="s">
        <v>60</v>
      </c>
      <c r="F38" s="45" t="s">
        <v>24</v>
      </c>
      <c r="G38" s="45" t="s">
        <v>25</v>
      </c>
      <c r="H38" s="46">
        <v>45000</v>
      </c>
      <c r="I38" s="46">
        <v>1291.5</v>
      </c>
      <c r="J38" s="46">
        <v>1148.33</v>
      </c>
      <c r="K38" s="46">
        <v>1368</v>
      </c>
      <c r="L38" s="46">
        <v>125</v>
      </c>
      <c r="M38" s="46">
        <v>3932.83</v>
      </c>
      <c r="N38" s="46">
        <v>41067.17</v>
      </c>
      <c r="O38" s="47">
        <v>44866</v>
      </c>
      <c r="P38" s="48">
        <v>45046</v>
      </c>
      <c r="Q38" s="1">
        <f>VLOOKUP(D38,'[1]CLASIFICACION DE CARGOS'!J:K,2,0)</f>
        <v>3</v>
      </c>
      <c r="R38" s="1">
        <f>VLOOKUP(E38,'[1]CLASIFICACION DE CARGOS'!A:B,2,0)</f>
        <v>4</v>
      </c>
      <c r="S38" s="1" t="e">
        <f>IF(Q38=#REF!,0,1)</f>
        <v>#REF!</v>
      </c>
      <c r="U38" s="49"/>
      <c r="V38" s="50"/>
    </row>
    <row r="39" spans="1:22" ht="30" customHeight="1" x14ac:dyDescent="0.25">
      <c r="A39" s="15">
        <f t="shared" si="1"/>
        <v>22</v>
      </c>
      <c r="B39" s="16">
        <v>2500330424</v>
      </c>
      <c r="C39" s="44" t="s">
        <v>61</v>
      </c>
      <c r="D39" s="17" t="s">
        <v>59</v>
      </c>
      <c r="E39" s="44" t="s">
        <v>60</v>
      </c>
      <c r="F39" s="45" t="s">
        <v>24</v>
      </c>
      <c r="G39" s="45" t="s">
        <v>29</v>
      </c>
      <c r="H39" s="46">
        <v>45000</v>
      </c>
      <c r="I39" s="46">
        <v>1291.5</v>
      </c>
      <c r="J39" s="46">
        <v>1148.33</v>
      </c>
      <c r="K39" s="46">
        <v>1368</v>
      </c>
      <c r="L39" s="46">
        <v>125</v>
      </c>
      <c r="M39" s="46">
        <v>3932.83</v>
      </c>
      <c r="N39" s="46">
        <v>41067.17</v>
      </c>
      <c r="O39" s="47">
        <v>44896</v>
      </c>
      <c r="P39" s="48">
        <v>45077</v>
      </c>
      <c r="Q39" s="1">
        <f>VLOOKUP(D39,'[1]CLASIFICACION DE CARGOS'!J:K,2,0)</f>
        <v>3</v>
      </c>
      <c r="R39" s="1">
        <f>VLOOKUP(E39,'[1]CLASIFICACION DE CARGOS'!A:B,2,0)</f>
        <v>4</v>
      </c>
      <c r="S39" s="1">
        <f t="shared" si="0"/>
        <v>0</v>
      </c>
      <c r="U39" s="49"/>
      <c r="V39" s="50"/>
    </row>
    <row r="40" spans="1:22" ht="30" customHeight="1" x14ac:dyDescent="0.25">
      <c r="A40" s="15">
        <f t="shared" si="1"/>
        <v>23</v>
      </c>
      <c r="B40" s="16">
        <v>3101174278</v>
      </c>
      <c r="C40" s="44" t="s">
        <v>62</v>
      </c>
      <c r="D40" s="17" t="s">
        <v>59</v>
      </c>
      <c r="E40" s="44" t="s">
        <v>60</v>
      </c>
      <c r="F40" s="45" t="s">
        <v>24</v>
      </c>
      <c r="G40" s="45" t="s">
        <v>25</v>
      </c>
      <c r="H40" s="46">
        <v>45000</v>
      </c>
      <c r="I40" s="46">
        <v>1291.5</v>
      </c>
      <c r="J40" s="46">
        <v>0</v>
      </c>
      <c r="K40" s="46">
        <v>1368</v>
      </c>
      <c r="L40" s="46">
        <v>759.95</v>
      </c>
      <c r="M40" s="46">
        <v>3419.45</v>
      </c>
      <c r="N40" s="46">
        <v>41580.550000000003</v>
      </c>
      <c r="O40" s="47">
        <v>44896</v>
      </c>
      <c r="P40" s="48">
        <v>45077</v>
      </c>
      <c r="Q40" s="1">
        <f>VLOOKUP(D40,'[1]CLASIFICACION DE CARGOS'!J:K,2,0)</f>
        <v>3</v>
      </c>
      <c r="R40" s="1">
        <f>VLOOKUP(E40,'[1]CLASIFICACION DE CARGOS'!A:B,2,0)</f>
        <v>4</v>
      </c>
      <c r="S40" s="1">
        <f t="shared" si="0"/>
        <v>0</v>
      </c>
      <c r="U40" s="49"/>
      <c r="V40" s="50"/>
    </row>
    <row r="41" spans="1:22" ht="30" customHeight="1" x14ac:dyDescent="0.25">
      <c r="A41" s="15">
        <f t="shared" si="1"/>
        <v>24</v>
      </c>
      <c r="B41" s="16">
        <v>3104097328</v>
      </c>
      <c r="C41" s="44" t="s">
        <v>63</v>
      </c>
      <c r="D41" s="17" t="s">
        <v>59</v>
      </c>
      <c r="E41" s="44" t="s">
        <v>60</v>
      </c>
      <c r="F41" s="45" t="s">
        <v>24</v>
      </c>
      <c r="G41" s="45" t="s">
        <v>25</v>
      </c>
      <c r="H41" s="46">
        <v>45000</v>
      </c>
      <c r="I41" s="46">
        <v>1291.5</v>
      </c>
      <c r="J41" s="46">
        <v>1148.33</v>
      </c>
      <c r="K41" s="46">
        <v>1368</v>
      </c>
      <c r="L41" s="46">
        <v>442.48</v>
      </c>
      <c r="M41" s="46">
        <v>4250.3100000000004</v>
      </c>
      <c r="N41" s="46">
        <v>40749.69</v>
      </c>
      <c r="O41" s="47">
        <v>44896</v>
      </c>
      <c r="P41" s="48">
        <v>45077</v>
      </c>
      <c r="Q41" s="1">
        <f>VLOOKUP(D41,'[1]CLASIFICACION DE CARGOS'!J:K,2,0)</f>
        <v>3</v>
      </c>
      <c r="R41" s="1">
        <f>VLOOKUP(E41,'[1]CLASIFICACION DE CARGOS'!A:B,2,0)</f>
        <v>4</v>
      </c>
      <c r="S41" s="1">
        <f t="shared" si="0"/>
        <v>0</v>
      </c>
      <c r="U41" s="49"/>
      <c r="V41" s="50"/>
    </row>
    <row r="42" spans="1:22" ht="30" customHeight="1" x14ac:dyDescent="0.25">
      <c r="A42" s="15">
        <f t="shared" si="1"/>
        <v>25</v>
      </c>
      <c r="B42" s="16">
        <v>3700003977</v>
      </c>
      <c r="C42" s="44" t="s">
        <v>64</v>
      </c>
      <c r="D42" s="17" t="s">
        <v>59</v>
      </c>
      <c r="E42" s="44" t="s">
        <v>60</v>
      </c>
      <c r="F42" s="45" t="s">
        <v>24</v>
      </c>
      <c r="G42" s="45" t="s">
        <v>25</v>
      </c>
      <c r="H42" s="46">
        <v>45000</v>
      </c>
      <c r="I42" s="46">
        <v>1291.5</v>
      </c>
      <c r="J42" s="46">
        <v>0</v>
      </c>
      <c r="K42" s="46">
        <v>1368</v>
      </c>
      <c r="L42" s="46">
        <v>125</v>
      </c>
      <c r="M42" s="46">
        <v>2784.5</v>
      </c>
      <c r="N42" s="46">
        <v>42215.5</v>
      </c>
      <c r="O42" s="47">
        <v>44896</v>
      </c>
      <c r="P42" s="48">
        <v>45077</v>
      </c>
      <c r="Q42" s="1">
        <f>VLOOKUP(D42,'[1]CLASIFICACION DE CARGOS'!J:K,2,0)</f>
        <v>3</v>
      </c>
      <c r="R42" s="1">
        <f>VLOOKUP(E42,'[1]CLASIFICACION DE CARGOS'!A:B,2,0)</f>
        <v>4</v>
      </c>
      <c r="S42" s="1">
        <f t="shared" si="0"/>
        <v>0</v>
      </c>
      <c r="U42" s="49"/>
      <c r="V42" s="50"/>
    </row>
    <row r="43" spans="1:22" ht="30" customHeight="1" x14ac:dyDescent="0.25">
      <c r="A43" s="15">
        <f t="shared" si="1"/>
        <v>26</v>
      </c>
      <c r="B43" s="16">
        <v>6500301541</v>
      </c>
      <c r="C43" s="44" t="s">
        <v>65</v>
      </c>
      <c r="D43" s="17" t="s">
        <v>59</v>
      </c>
      <c r="E43" s="44" t="s">
        <v>60</v>
      </c>
      <c r="F43" s="45" t="s">
        <v>24</v>
      </c>
      <c r="G43" s="45" t="s">
        <v>25</v>
      </c>
      <c r="H43" s="46">
        <v>45000</v>
      </c>
      <c r="I43" s="46">
        <v>1291.5</v>
      </c>
      <c r="J43" s="46">
        <v>0</v>
      </c>
      <c r="K43" s="46">
        <v>1368</v>
      </c>
      <c r="L43" s="46">
        <v>125</v>
      </c>
      <c r="M43" s="46">
        <v>2784.5</v>
      </c>
      <c r="N43" s="46">
        <v>42215.5</v>
      </c>
      <c r="O43" s="47">
        <v>44896</v>
      </c>
      <c r="P43" s="48">
        <v>45077</v>
      </c>
      <c r="Q43" s="1">
        <f>VLOOKUP(D43,'[1]CLASIFICACION DE CARGOS'!J:K,2,0)</f>
        <v>3</v>
      </c>
      <c r="R43" s="1">
        <f>VLOOKUP(E43,'[1]CLASIFICACION DE CARGOS'!A:B,2,0)</f>
        <v>4</v>
      </c>
      <c r="S43" s="1">
        <f t="shared" si="0"/>
        <v>0</v>
      </c>
      <c r="U43" s="49"/>
      <c r="V43" s="50"/>
    </row>
    <row r="44" spans="1:22" ht="30" customHeight="1" x14ac:dyDescent="0.25">
      <c r="A44" s="15">
        <f t="shared" si="1"/>
        <v>27</v>
      </c>
      <c r="B44" s="16">
        <v>6900010056</v>
      </c>
      <c r="C44" s="44" t="s">
        <v>66</v>
      </c>
      <c r="D44" s="17" t="s">
        <v>59</v>
      </c>
      <c r="E44" s="44" t="s">
        <v>67</v>
      </c>
      <c r="F44" s="45" t="s">
        <v>24</v>
      </c>
      <c r="G44" s="45" t="s">
        <v>25</v>
      </c>
      <c r="H44" s="46">
        <v>45000</v>
      </c>
      <c r="I44" s="46">
        <v>1291.5</v>
      </c>
      <c r="J44" s="46">
        <v>0</v>
      </c>
      <c r="K44" s="46">
        <v>1368</v>
      </c>
      <c r="L44" s="46">
        <v>125</v>
      </c>
      <c r="M44" s="46">
        <v>2784.5</v>
      </c>
      <c r="N44" s="46">
        <v>42215.5</v>
      </c>
      <c r="O44" s="47">
        <v>44896</v>
      </c>
      <c r="P44" s="48">
        <v>45077</v>
      </c>
      <c r="Q44" s="1">
        <f>VLOOKUP(D44,'[1]CLASIFICACION DE CARGOS'!J:K,2,0)</f>
        <v>3</v>
      </c>
      <c r="R44" s="1">
        <f>VLOOKUP(E44,'[1]CLASIFICACION DE CARGOS'!A:B,2,0)</f>
        <v>4</v>
      </c>
      <c r="S44" s="1">
        <f t="shared" si="0"/>
        <v>0</v>
      </c>
      <c r="U44" s="49"/>
      <c r="V44" s="50"/>
    </row>
    <row r="45" spans="1:22" ht="30" customHeight="1" x14ac:dyDescent="0.25">
      <c r="A45" s="15">
        <f t="shared" si="1"/>
        <v>28</v>
      </c>
      <c r="B45" s="16">
        <v>7100500755</v>
      </c>
      <c r="C45" s="44" t="s">
        <v>68</v>
      </c>
      <c r="D45" s="17" t="s">
        <v>59</v>
      </c>
      <c r="E45" s="44" t="s">
        <v>60</v>
      </c>
      <c r="F45" s="45" t="s">
        <v>24</v>
      </c>
      <c r="G45" s="45" t="s">
        <v>25</v>
      </c>
      <c r="H45" s="46">
        <v>45000</v>
      </c>
      <c r="I45" s="46">
        <v>1291.5</v>
      </c>
      <c r="J45" s="46">
        <v>1148.33</v>
      </c>
      <c r="K45" s="46">
        <v>1368</v>
      </c>
      <c r="L45" s="46">
        <v>125</v>
      </c>
      <c r="M45" s="46">
        <v>3932.83</v>
      </c>
      <c r="N45" s="46">
        <v>41067.17</v>
      </c>
      <c r="O45" s="47">
        <v>44927</v>
      </c>
      <c r="P45" s="48">
        <v>45107</v>
      </c>
      <c r="Q45" s="1">
        <f>VLOOKUP(D45,'[1]CLASIFICACION DE CARGOS'!J:K,2,0)</f>
        <v>3</v>
      </c>
      <c r="R45" s="1">
        <f>VLOOKUP(E45,'[1]CLASIFICACION DE CARGOS'!A:B,2,0)</f>
        <v>4</v>
      </c>
      <c r="S45" s="1">
        <f t="shared" si="0"/>
        <v>0</v>
      </c>
      <c r="U45" s="49"/>
      <c r="V45" s="50"/>
    </row>
    <row r="46" spans="1:22" ht="30" customHeight="1" x14ac:dyDescent="0.25">
      <c r="A46" s="15">
        <f t="shared" si="1"/>
        <v>29</v>
      </c>
      <c r="B46" s="16">
        <v>8100000465</v>
      </c>
      <c r="C46" s="44" t="s">
        <v>69</v>
      </c>
      <c r="D46" s="17" t="s">
        <v>59</v>
      </c>
      <c r="E46" s="44" t="s">
        <v>60</v>
      </c>
      <c r="F46" s="45" t="s">
        <v>24</v>
      </c>
      <c r="G46" s="45" t="s">
        <v>29</v>
      </c>
      <c r="H46" s="46">
        <v>45000</v>
      </c>
      <c r="I46" s="46">
        <v>1291.5</v>
      </c>
      <c r="J46" s="46">
        <v>0</v>
      </c>
      <c r="K46" s="46">
        <v>1368</v>
      </c>
      <c r="L46" s="46">
        <v>125</v>
      </c>
      <c r="M46" s="46">
        <v>2784.5</v>
      </c>
      <c r="N46" s="46">
        <v>42215.5</v>
      </c>
      <c r="O46" s="47">
        <v>44896</v>
      </c>
      <c r="P46" s="48">
        <v>45077</v>
      </c>
      <c r="Q46" s="1">
        <f>VLOOKUP(D46,'[1]CLASIFICACION DE CARGOS'!J:K,2,0)</f>
        <v>3</v>
      </c>
      <c r="R46" s="1">
        <f>VLOOKUP(E46,'[1]CLASIFICACION DE CARGOS'!A:B,2,0)</f>
        <v>4</v>
      </c>
      <c r="S46" s="1">
        <f t="shared" si="0"/>
        <v>0</v>
      </c>
      <c r="U46" s="49"/>
      <c r="V46" s="50"/>
    </row>
    <row r="47" spans="1:22" ht="30" customHeight="1" x14ac:dyDescent="0.25">
      <c r="A47" s="15">
        <f t="shared" si="1"/>
        <v>30</v>
      </c>
      <c r="B47" s="16">
        <v>8600047313</v>
      </c>
      <c r="C47" s="44" t="s">
        <v>70</v>
      </c>
      <c r="D47" s="17" t="s">
        <v>59</v>
      </c>
      <c r="E47" s="44" t="s">
        <v>60</v>
      </c>
      <c r="F47" s="45" t="s">
        <v>24</v>
      </c>
      <c r="G47" s="45" t="s">
        <v>25</v>
      </c>
      <c r="H47" s="46">
        <v>45000</v>
      </c>
      <c r="I47" s="46">
        <v>1291.5</v>
      </c>
      <c r="J47" s="46">
        <v>0</v>
      </c>
      <c r="K47" s="46">
        <v>1368</v>
      </c>
      <c r="L47" s="46">
        <v>125</v>
      </c>
      <c r="M47" s="46">
        <v>2784.5</v>
      </c>
      <c r="N47" s="46">
        <v>42215.5</v>
      </c>
      <c r="O47" s="47">
        <v>44774</v>
      </c>
      <c r="P47" s="48">
        <v>44957</v>
      </c>
      <c r="Q47" s="1">
        <f>VLOOKUP(D47,'[1]CLASIFICACION DE CARGOS'!J:K,2,0)</f>
        <v>3</v>
      </c>
      <c r="R47" s="1">
        <f>VLOOKUP(E47,'[1]CLASIFICACION DE CARGOS'!A:B,2,0)</f>
        <v>4</v>
      </c>
      <c r="S47" s="1">
        <f t="shared" si="0"/>
        <v>0</v>
      </c>
      <c r="U47" s="49"/>
      <c r="V47" s="50"/>
    </row>
    <row r="48" spans="1:22" ht="30" customHeight="1" x14ac:dyDescent="0.25">
      <c r="A48" s="15">
        <f t="shared" si="1"/>
        <v>31</v>
      </c>
      <c r="B48" s="16">
        <v>1000856664</v>
      </c>
      <c r="C48" s="44" t="s">
        <v>71</v>
      </c>
      <c r="D48" s="17" t="s">
        <v>59</v>
      </c>
      <c r="E48" s="44" t="s">
        <v>60</v>
      </c>
      <c r="F48" s="45" t="s">
        <v>24</v>
      </c>
      <c r="G48" s="45" t="s">
        <v>25</v>
      </c>
      <c r="H48" s="46">
        <v>40000</v>
      </c>
      <c r="I48" s="46">
        <v>1148</v>
      </c>
      <c r="J48" s="46">
        <v>0</v>
      </c>
      <c r="K48" s="46">
        <v>1216</v>
      </c>
      <c r="L48" s="46">
        <v>125</v>
      </c>
      <c r="M48" s="46">
        <v>2489</v>
      </c>
      <c r="N48" s="46">
        <v>37511</v>
      </c>
      <c r="O48" s="47">
        <v>44774</v>
      </c>
      <c r="P48" s="48">
        <v>44957</v>
      </c>
      <c r="Q48" s="1">
        <f>VLOOKUP(D48,'[1]CLASIFICACION DE CARGOS'!J:K,2,0)</f>
        <v>3</v>
      </c>
      <c r="R48" s="1">
        <f>VLOOKUP(E48,'[1]CLASIFICACION DE CARGOS'!A:B,2,0)</f>
        <v>4</v>
      </c>
      <c r="S48" s="1">
        <f t="shared" si="0"/>
        <v>0</v>
      </c>
      <c r="U48" s="49"/>
      <c r="V48" s="50"/>
    </row>
    <row r="49" spans="1:22" ht="30" customHeight="1" x14ac:dyDescent="0.25">
      <c r="A49" s="15">
        <f t="shared" si="1"/>
        <v>32</v>
      </c>
      <c r="B49" s="16">
        <v>4000142218</v>
      </c>
      <c r="C49" s="44" t="s">
        <v>72</v>
      </c>
      <c r="D49" s="17" t="s">
        <v>59</v>
      </c>
      <c r="E49" s="44" t="s">
        <v>60</v>
      </c>
      <c r="F49" s="45" t="s">
        <v>24</v>
      </c>
      <c r="G49" s="45" t="s">
        <v>29</v>
      </c>
      <c r="H49" s="46">
        <v>40000</v>
      </c>
      <c r="I49" s="46">
        <v>1148</v>
      </c>
      <c r="J49" s="46">
        <v>0</v>
      </c>
      <c r="K49" s="46">
        <v>1216</v>
      </c>
      <c r="L49" s="46">
        <v>2742.48</v>
      </c>
      <c r="M49" s="46">
        <v>5106.4799999999996</v>
      </c>
      <c r="N49" s="46">
        <v>34893.519999999997</v>
      </c>
      <c r="O49" s="47">
        <v>44835</v>
      </c>
      <c r="P49" s="48">
        <v>45016</v>
      </c>
      <c r="Q49" s="1">
        <f>VLOOKUP(D49,'[1]CLASIFICACION DE CARGOS'!J:K,2,0)</f>
        <v>3</v>
      </c>
      <c r="R49" s="1">
        <f>VLOOKUP(E49,'[1]CLASIFICACION DE CARGOS'!A:B,2,0)</f>
        <v>4</v>
      </c>
      <c r="S49" s="1">
        <f t="shared" si="0"/>
        <v>0</v>
      </c>
      <c r="U49" s="49"/>
      <c r="V49" s="50"/>
    </row>
    <row r="50" spans="1:22" ht="30" customHeight="1" x14ac:dyDescent="0.25">
      <c r="A50" s="15">
        <f t="shared" si="1"/>
        <v>33</v>
      </c>
      <c r="B50" s="16">
        <v>118259431</v>
      </c>
      <c r="C50" s="44" t="s">
        <v>73</v>
      </c>
      <c r="D50" s="17" t="s">
        <v>59</v>
      </c>
      <c r="E50" s="44" t="s">
        <v>74</v>
      </c>
      <c r="F50" s="45" t="s">
        <v>24</v>
      </c>
      <c r="G50" s="45" t="s">
        <v>25</v>
      </c>
      <c r="H50" s="46">
        <v>95000</v>
      </c>
      <c r="I50" s="46">
        <v>2726.5</v>
      </c>
      <c r="J50" s="46">
        <v>10929.24</v>
      </c>
      <c r="K50" s="46">
        <v>2888</v>
      </c>
      <c r="L50" s="46">
        <v>125</v>
      </c>
      <c r="M50" s="46">
        <v>16668.740000000002</v>
      </c>
      <c r="N50" s="46">
        <v>78331.259999999995</v>
      </c>
      <c r="O50" s="47">
        <v>44805</v>
      </c>
      <c r="P50" s="48">
        <v>44985</v>
      </c>
      <c r="Q50" s="1">
        <f>VLOOKUP(D50,'[1]CLASIFICACION DE CARGOS'!J:K,2,0)</f>
        <v>3</v>
      </c>
      <c r="R50" s="1">
        <f>VLOOKUP(E50,'[1]CLASIFICACION DE CARGOS'!A:B,2,0)</f>
        <v>6</v>
      </c>
      <c r="S50" s="1">
        <f t="shared" si="0"/>
        <v>0</v>
      </c>
      <c r="U50" s="49"/>
      <c r="V50" s="50"/>
    </row>
    <row r="51" spans="1:22" ht="30" customHeight="1" x14ac:dyDescent="0.25">
      <c r="A51" s="15">
        <f t="shared" si="1"/>
        <v>34</v>
      </c>
      <c r="B51" s="16">
        <v>118548510</v>
      </c>
      <c r="C51" s="44" t="s">
        <v>75</v>
      </c>
      <c r="D51" s="17" t="s">
        <v>59</v>
      </c>
      <c r="E51" s="44" t="s">
        <v>76</v>
      </c>
      <c r="F51" s="45" t="s">
        <v>24</v>
      </c>
      <c r="G51" s="45" t="s">
        <v>25</v>
      </c>
      <c r="H51" s="46">
        <v>95000</v>
      </c>
      <c r="I51" s="46">
        <v>2726.5</v>
      </c>
      <c r="J51" s="46">
        <v>10929.24</v>
      </c>
      <c r="K51" s="46">
        <v>2888</v>
      </c>
      <c r="L51" s="46">
        <v>125</v>
      </c>
      <c r="M51" s="46">
        <v>16668.740000000002</v>
      </c>
      <c r="N51" s="46">
        <v>78331.259999999995</v>
      </c>
      <c r="O51" s="47">
        <v>44805</v>
      </c>
      <c r="P51" s="48">
        <v>44985</v>
      </c>
      <c r="Q51" s="1">
        <f>VLOOKUP(D51,'[1]CLASIFICACION DE CARGOS'!J:K,2,0)</f>
        <v>3</v>
      </c>
      <c r="R51" s="1">
        <f>VLOOKUP(E51,'[1]CLASIFICACION DE CARGOS'!A:B,2,0)</f>
        <v>6</v>
      </c>
      <c r="S51" s="1">
        <f t="shared" si="0"/>
        <v>0</v>
      </c>
      <c r="U51" s="49"/>
      <c r="V51" s="50"/>
    </row>
    <row r="52" spans="1:22" ht="30" customHeight="1" x14ac:dyDescent="0.25">
      <c r="A52" s="15">
        <f t="shared" si="1"/>
        <v>35</v>
      </c>
      <c r="B52" s="16">
        <v>5000499672</v>
      </c>
      <c r="C52" s="44" t="s">
        <v>77</v>
      </c>
      <c r="D52" s="17" t="s">
        <v>59</v>
      </c>
      <c r="E52" s="44" t="s">
        <v>23</v>
      </c>
      <c r="F52" s="45" t="s">
        <v>24</v>
      </c>
      <c r="G52" s="45" t="s">
        <v>25</v>
      </c>
      <c r="H52" s="46">
        <v>38000</v>
      </c>
      <c r="I52" s="46">
        <v>1090.5999999999999</v>
      </c>
      <c r="J52" s="46">
        <v>0</v>
      </c>
      <c r="K52" s="46">
        <v>1155.2</v>
      </c>
      <c r="L52" s="46">
        <v>125</v>
      </c>
      <c r="M52" s="46">
        <v>2370.8000000000002</v>
      </c>
      <c r="N52" s="46">
        <v>35629.199999999997</v>
      </c>
      <c r="O52" s="47">
        <v>44774</v>
      </c>
      <c r="P52" s="48">
        <v>44957</v>
      </c>
      <c r="Q52" s="1">
        <f>VLOOKUP(D52,'[1]CLASIFICACION DE CARGOS'!J:K,2,0)</f>
        <v>3</v>
      </c>
      <c r="R52" s="1">
        <f>VLOOKUP(E52,'[1]CLASIFICACION DE CARGOS'!A:B,2,0)</f>
        <v>7</v>
      </c>
      <c r="S52" s="1">
        <f t="shared" si="0"/>
        <v>0</v>
      </c>
      <c r="U52" s="49"/>
      <c r="V52" s="50"/>
    </row>
    <row r="53" spans="1:22" ht="30" customHeight="1" x14ac:dyDescent="0.25">
      <c r="A53" s="15">
        <f t="shared" si="1"/>
        <v>36</v>
      </c>
      <c r="B53" s="16">
        <v>1300507553</v>
      </c>
      <c r="C53" s="44" t="s">
        <v>78</v>
      </c>
      <c r="D53" s="17" t="s">
        <v>59</v>
      </c>
      <c r="E53" s="44" t="s">
        <v>31</v>
      </c>
      <c r="F53" s="45" t="s">
        <v>24</v>
      </c>
      <c r="G53" s="45" t="s">
        <v>29</v>
      </c>
      <c r="H53" s="46">
        <v>45000</v>
      </c>
      <c r="I53" s="46">
        <v>1291.5</v>
      </c>
      <c r="J53" s="46">
        <v>0</v>
      </c>
      <c r="K53" s="46">
        <v>1368</v>
      </c>
      <c r="L53" s="46">
        <v>15425</v>
      </c>
      <c r="M53" s="46">
        <v>18084.5</v>
      </c>
      <c r="N53" s="46">
        <v>26915.5</v>
      </c>
      <c r="O53" s="47">
        <v>44805</v>
      </c>
      <c r="P53" s="48">
        <v>44985</v>
      </c>
      <c r="Q53" s="1">
        <f>VLOOKUP(D53,'[1]CLASIFICACION DE CARGOS'!J:K,2,0)</f>
        <v>3</v>
      </c>
      <c r="R53" s="1">
        <f>VLOOKUP(E53,'[1]CLASIFICACION DE CARGOS'!A:B,2,0)</f>
        <v>9</v>
      </c>
      <c r="S53" s="1">
        <f t="shared" si="0"/>
        <v>0</v>
      </c>
      <c r="U53" s="49"/>
      <c r="V53" s="50"/>
    </row>
    <row r="54" spans="1:22" ht="30" customHeight="1" x14ac:dyDescent="0.25">
      <c r="A54" s="15">
        <f t="shared" si="1"/>
        <v>37</v>
      </c>
      <c r="B54" s="16">
        <v>3600420552</v>
      </c>
      <c r="C54" s="44" t="s">
        <v>79</v>
      </c>
      <c r="D54" s="17" t="s">
        <v>59</v>
      </c>
      <c r="E54" s="44" t="s">
        <v>41</v>
      </c>
      <c r="F54" s="45" t="s">
        <v>24</v>
      </c>
      <c r="G54" s="45" t="s">
        <v>25</v>
      </c>
      <c r="H54" s="46">
        <v>40000</v>
      </c>
      <c r="I54" s="46">
        <v>1148</v>
      </c>
      <c r="J54" s="46">
        <v>0</v>
      </c>
      <c r="K54" s="46">
        <v>1216</v>
      </c>
      <c r="L54" s="46">
        <v>125</v>
      </c>
      <c r="M54" s="46">
        <v>2489</v>
      </c>
      <c r="N54" s="46">
        <v>37511</v>
      </c>
      <c r="O54" s="47">
        <v>44594</v>
      </c>
      <c r="P54" s="48">
        <v>44714</v>
      </c>
      <c r="Q54" s="1">
        <f>VLOOKUP(D54,'[1]CLASIFICACION DE CARGOS'!J:K,2,0)</f>
        <v>3</v>
      </c>
      <c r="R54" s="1">
        <f>VLOOKUP(E54,'[1]CLASIFICACION DE CARGOS'!A:B,2,0)</f>
        <v>10</v>
      </c>
      <c r="S54" s="1">
        <f t="shared" si="0"/>
        <v>0</v>
      </c>
      <c r="U54" s="49"/>
      <c r="V54" s="50"/>
    </row>
    <row r="55" spans="1:22" ht="30" customHeight="1" x14ac:dyDescent="0.25">
      <c r="A55" s="15" t="str">
        <f t="shared" si="1"/>
        <v/>
      </c>
      <c r="B55" s="10"/>
      <c r="C55" s="11" t="str">
        <f>D56</f>
        <v>DIRECCION DE AREAS PROTEGIDAS</v>
      </c>
      <c r="D55" s="12" t="s">
        <v>20</v>
      </c>
      <c r="E55" s="12" t="s">
        <v>20</v>
      </c>
      <c r="F55" s="12" t="s">
        <v>20</v>
      </c>
      <c r="G55" s="12" t="s">
        <v>20</v>
      </c>
      <c r="H55" s="12" t="s">
        <v>20</v>
      </c>
      <c r="I55" s="12" t="s">
        <v>20</v>
      </c>
      <c r="J55" s="12" t="s">
        <v>20</v>
      </c>
      <c r="K55" s="12" t="s">
        <v>20</v>
      </c>
      <c r="L55" s="12" t="s">
        <v>20</v>
      </c>
      <c r="M55" s="12" t="s">
        <v>20</v>
      </c>
      <c r="N55" s="12" t="s">
        <v>20</v>
      </c>
      <c r="O55" s="13"/>
      <c r="P55" s="14"/>
    </row>
    <row r="56" spans="1:22" ht="30" customHeight="1" x14ac:dyDescent="0.25">
      <c r="A56" s="15">
        <f t="shared" si="1"/>
        <v>38</v>
      </c>
      <c r="B56" s="16">
        <v>116628819</v>
      </c>
      <c r="C56" s="44" t="s">
        <v>80</v>
      </c>
      <c r="D56" s="17" t="s">
        <v>81</v>
      </c>
      <c r="E56" s="44" t="s">
        <v>82</v>
      </c>
      <c r="F56" s="45" t="s">
        <v>24</v>
      </c>
      <c r="G56" s="45" t="s">
        <v>25</v>
      </c>
      <c r="H56" s="46">
        <v>185000</v>
      </c>
      <c r="I56" s="46">
        <v>5309.5</v>
      </c>
      <c r="J56" s="46">
        <v>32269.54</v>
      </c>
      <c r="K56" s="46">
        <v>4943.8</v>
      </c>
      <c r="L56" s="46">
        <v>125</v>
      </c>
      <c r="M56" s="46">
        <v>42647.839999999997</v>
      </c>
      <c r="N56" s="46">
        <v>142352.16</v>
      </c>
      <c r="O56" s="47">
        <v>44837</v>
      </c>
      <c r="P56" s="48">
        <v>44988</v>
      </c>
      <c r="Q56" s="1">
        <f>VLOOKUP(D56,'[1]CLASIFICACION DE CARGOS'!J:K,2,0)</f>
        <v>3.1</v>
      </c>
      <c r="R56" s="1">
        <f>VLOOKUP(E56,'[1]CLASIFICACION DE CARGOS'!A:B,2,0)</f>
        <v>4</v>
      </c>
      <c r="S56" s="1">
        <f>IF(Q56=Q54,0,1)</f>
        <v>1</v>
      </c>
      <c r="U56" s="49"/>
      <c r="V56" s="50"/>
    </row>
    <row r="57" spans="1:22" ht="30" customHeight="1" x14ac:dyDescent="0.25">
      <c r="A57" s="15">
        <f t="shared" si="1"/>
        <v>39</v>
      </c>
      <c r="B57" s="16">
        <v>101011112</v>
      </c>
      <c r="C57" s="44" t="s">
        <v>83</v>
      </c>
      <c r="D57" s="17" t="s">
        <v>81</v>
      </c>
      <c r="E57" s="44" t="s">
        <v>60</v>
      </c>
      <c r="F57" s="45" t="s">
        <v>24</v>
      </c>
      <c r="G57" s="45" t="s">
        <v>29</v>
      </c>
      <c r="H57" s="46">
        <v>45000</v>
      </c>
      <c r="I57" s="46">
        <v>1291.5</v>
      </c>
      <c r="J57" s="46">
        <v>0</v>
      </c>
      <c r="K57" s="46">
        <v>1368</v>
      </c>
      <c r="L57" s="46">
        <v>125</v>
      </c>
      <c r="M57" s="46">
        <v>2784.5</v>
      </c>
      <c r="N57" s="46">
        <v>42215.5</v>
      </c>
      <c r="O57" s="47">
        <v>44896</v>
      </c>
      <c r="P57" s="48">
        <v>45077</v>
      </c>
      <c r="Q57" s="1">
        <f>VLOOKUP(D57,'[1]CLASIFICACION DE CARGOS'!J:K,2,0)</f>
        <v>3.1</v>
      </c>
      <c r="R57" s="1">
        <f>VLOOKUP(E57,'[1]CLASIFICACION DE CARGOS'!A:B,2,0)</f>
        <v>4</v>
      </c>
      <c r="S57" s="1">
        <f t="shared" si="0"/>
        <v>0</v>
      </c>
      <c r="U57" s="49"/>
      <c r="V57" s="50"/>
    </row>
    <row r="58" spans="1:22" ht="30" customHeight="1" x14ac:dyDescent="0.25">
      <c r="A58" s="15">
        <f t="shared" si="1"/>
        <v>40</v>
      </c>
      <c r="B58" s="16">
        <v>2601144070</v>
      </c>
      <c r="C58" s="44" t="s">
        <v>84</v>
      </c>
      <c r="D58" s="17" t="s">
        <v>81</v>
      </c>
      <c r="E58" s="44" t="s">
        <v>67</v>
      </c>
      <c r="F58" s="45" t="s">
        <v>24</v>
      </c>
      <c r="G58" s="45" t="s">
        <v>25</v>
      </c>
      <c r="H58" s="46">
        <v>40000</v>
      </c>
      <c r="I58" s="46">
        <v>1148</v>
      </c>
      <c r="J58" s="46">
        <v>0</v>
      </c>
      <c r="K58" s="46">
        <v>1216</v>
      </c>
      <c r="L58" s="46">
        <v>125</v>
      </c>
      <c r="M58" s="46">
        <v>2489</v>
      </c>
      <c r="N58" s="46">
        <v>37511</v>
      </c>
      <c r="O58" s="47">
        <v>44896</v>
      </c>
      <c r="P58" s="48">
        <v>45077</v>
      </c>
      <c r="Q58" s="1">
        <f>VLOOKUP(D58,'[1]CLASIFICACION DE CARGOS'!J:K,2,0)</f>
        <v>3.1</v>
      </c>
      <c r="R58" s="1">
        <f>VLOOKUP(E58,'[1]CLASIFICACION DE CARGOS'!A:B,2,0)</f>
        <v>4</v>
      </c>
      <c r="S58" s="1">
        <f t="shared" si="0"/>
        <v>0</v>
      </c>
      <c r="U58" s="49"/>
      <c r="V58" s="50"/>
    </row>
    <row r="59" spans="1:22" ht="30" customHeight="1" x14ac:dyDescent="0.25">
      <c r="A59" s="15">
        <f t="shared" si="1"/>
        <v>41</v>
      </c>
      <c r="B59" s="16">
        <v>5000301902</v>
      </c>
      <c r="C59" s="44" t="s">
        <v>85</v>
      </c>
      <c r="D59" s="17" t="s">
        <v>81</v>
      </c>
      <c r="E59" s="44" t="s">
        <v>60</v>
      </c>
      <c r="F59" s="45" t="s">
        <v>24</v>
      </c>
      <c r="G59" s="45" t="s">
        <v>25</v>
      </c>
      <c r="H59" s="46">
        <v>35000</v>
      </c>
      <c r="I59" s="46">
        <v>1004.5</v>
      </c>
      <c r="J59" s="46">
        <v>0</v>
      </c>
      <c r="K59" s="46">
        <v>1064</v>
      </c>
      <c r="L59" s="46">
        <v>125</v>
      </c>
      <c r="M59" s="46">
        <v>2193.5</v>
      </c>
      <c r="N59" s="46">
        <v>32806.5</v>
      </c>
      <c r="O59" s="47">
        <v>44896</v>
      </c>
      <c r="P59" s="48">
        <v>45047</v>
      </c>
      <c r="Q59" s="1">
        <f>VLOOKUP(D59,'[1]CLASIFICACION DE CARGOS'!J:K,2,0)</f>
        <v>3.1</v>
      </c>
      <c r="R59" s="1">
        <f>VLOOKUP(E59,'[1]CLASIFICACION DE CARGOS'!A:B,2,0)</f>
        <v>4</v>
      </c>
      <c r="S59" s="1">
        <f t="shared" si="0"/>
        <v>0</v>
      </c>
      <c r="U59" s="49"/>
      <c r="V59" s="50"/>
    </row>
    <row r="60" spans="1:22" ht="30" customHeight="1" x14ac:dyDescent="0.25">
      <c r="A60" s="15">
        <f t="shared" si="1"/>
        <v>42</v>
      </c>
      <c r="B60" s="16">
        <v>6700146134</v>
      </c>
      <c r="C60" s="44" t="s">
        <v>86</v>
      </c>
      <c r="D60" s="17" t="s">
        <v>81</v>
      </c>
      <c r="E60" s="44" t="s">
        <v>60</v>
      </c>
      <c r="F60" s="45" t="s">
        <v>24</v>
      </c>
      <c r="G60" s="45" t="s">
        <v>25</v>
      </c>
      <c r="H60" s="46">
        <v>35000</v>
      </c>
      <c r="I60" s="46">
        <v>1004.5</v>
      </c>
      <c r="J60" s="46">
        <v>0</v>
      </c>
      <c r="K60" s="46">
        <v>1064</v>
      </c>
      <c r="L60" s="46">
        <v>125</v>
      </c>
      <c r="M60" s="46">
        <v>2193.5</v>
      </c>
      <c r="N60" s="46">
        <v>32806.5</v>
      </c>
      <c r="O60" s="47">
        <v>44896</v>
      </c>
      <c r="P60" s="48">
        <v>45078</v>
      </c>
      <c r="Q60" s="1">
        <f>VLOOKUP(D60,'[1]CLASIFICACION DE CARGOS'!J:K,2,0)</f>
        <v>3.1</v>
      </c>
      <c r="R60" s="1">
        <f>VLOOKUP(E60,'[1]CLASIFICACION DE CARGOS'!A:B,2,0)</f>
        <v>4</v>
      </c>
      <c r="S60" s="1">
        <f t="shared" si="0"/>
        <v>0</v>
      </c>
      <c r="U60" s="49"/>
      <c r="V60" s="50"/>
    </row>
    <row r="61" spans="1:22" ht="30" customHeight="1" x14ac:dyDescent="0.25">
      <c r="A61" s="15">
        <f t="shared" si="1"/>
        <v>43</v>
      </c>
      <c r="B61" s="16">
        <v>3103426593</v>
      </c>
      <c r="C61" s="44" t="s">
        <v>87</v>
      </c>
      <c r="D61" s="17" t="s">
        <v>81</v>
      </c>
      <c r="E61" s="44" t="s">
        <v>55</v>
      </c>
      <c r="F61" s="45" t="s">
        <v>24</v>
      </c>
      <c r="G61" s="45" t="s">
        <v>25</v>
      </c>
      <c r="H61" s="46">
        <v>50000</v>
      </c>
      <c r="I61" s="46">
        <v>1435</v>
      </c>
      <c r="J61" s="46">
        <v>1854</v>
      </c>
      <c r="K61" s="46">
        <v>1520</v>
      </c>
      <c r="L61" s="46">
        <v>1193.4000000000001</v>
      </c>
      <c r="M61" s="46">
        <v>6002.4</v>
      </c>
      <c r="N61" s="46">
        <v>43997.599999999999</v>
      </c>
      <c r="O61" s="47">
        <v>44866</v>
      </c>
      <c r="P61" s="48">
        <v>45046</v>
      </c>
      <c r="Q61" s="1">
        <f>VLOOKUP(D61,'[1]CLASIFICACION DE CARGOS'!J:K,2,0)</f>
        <v>3.1</v>
      </c>
      <c r="R61" s="1">
        <f>VLOOKUP(E61,'[1]CLASIFICACION DE CARGOS'!A:B,2,0)</f>
        <v>6</v>
      </c>
      <c r="S61" s="1">
        <f t="shared" si="0"/>
        <v>0</v>
      </c>
      <c r="U61" s="49"/>
      <c r="V61" s="50"/>
    </row>
    <row r="62" spans="1:22" ht="30" customHeight="1" x14ac:dyDescent="0.25">
      <c r="A62" s="15">
        <f t="shared" si="1"/>
        <v>44</v>
      </c>
      <c r="B62" s="16">
        <v>40223246881</v>
      </c>
      <c r="C62" s="44" t="s">
        <v>88</v>
      </c>
      <c r="D62" s="17" t="s">
        <v>81</v>
      </c>
      <c r="E62" s="44" t="s">
        <v>55</v>
      </c>
      <c r="F62" s="45" t="s">
        <v>24</v>
      </c>
      <c r="G62" s="45" t="s">
        <v>25</v>
      </c>
      <c r="H62" s="46">
        <v>40000</v>
      </c>
      <c r="I62" s="46">
        <v>1148</v>
      </c>
      <c r="J62" s="46">
        <v>442.65</v>
      </c>
      <c r="K62" s="46">
        <v>1216</v>
      </c>
      <c r="L62" s="46">
        <v>2225</v>
      </c>
      <c r="M62" s="46">
        <v>5031.6499999999996</v>
      </c>
      <c r="N62" s="46">
        <v>34968.35</v>
      </c>
      <c r="O62" s="47">
        <v>44896</v>
      </c>
      <c r="P62" s="48">
        <v>45077</v>
      </c>
      <c r="Q62" s="1">
        <f>VLOOKUP(D62,'[1]CLASIFICACION DE CARGOS'!J:K,2,0)</f>
        <v>3.1</v>
      </c>
      <c r="R62" s="1">
        <f>VLOOKUP(E62,'[1]CLASIFICACION DE CARGOS'!A:B,2,0)</f>
        <v>6</v>
      </c>
      <c r="S62" s="1">
        <f t="shared" si="0"/>
        <v>0</v>
      </c>
      <c r="U62" s="49"/>
      <c r="V62" s="50"/>
    </row>
    <row r="63" spans="1:22" ht="30" customHeight="1" x14ac:dyDescent="0.25">
      <c r="A63" s="15">
        <f t="shared" si="1"/>
        <v>45</v>
      </c>
      <c r="B63" s="16">
        <v>111013215</v>
      </c>
      <c r="C63" s="44" t="s">
        <v>89</v>
      </c>
      <c r="D63" s="17" t="s">
        <v>81</v>
      </c>
      <c r="E63" s="44" t="s">
        <v>90</v>
      </c>
      <c r="F63" s="45" t="s">
        <v>24</v>
      </c>
      <c r="G63" s="45" t="s">
        <v>25</v>
      </c>
      <c r="H63" s="46">
        <v>60000</v>
      </c>
      <c r="I63" s="46">
        <v>1722</v>
      </c>
      <c r="J63" s="46">
        <v>3486.68</v>
      </c>
      <c r="K63" s="46">
        <v>1824</v>
      </c>
      <c r="L63" s="46">
        <v>125</v>
      </c>
      <c r="M63" s="46">
        <v>7157.68</v>
      </c>
      <c r="N63" s="46">
        <v>52842.32</v>
      </c>
      <c r="O63" s="47">
        <v>44866</v>
      </c>
      <c r="P63" s="48">
        <v>45046</v>
      </c>
      <c r="Q63" s="1">
        <f>VLOOKUP(D63,'[1]CLASIFICACION DE CARGOS'!J:K,2,0)</f>
        <v>3.1</v>
      </c>
      <c r="R63" s="1">
        <f>VLOOKUP(E63,'[1]CLASIFICACION DE CARGOS'!A:B,2,0)</f>
        <v>10</v>
      </c>
      <c r="S63" s="1">
        <f t="shared" si="0"/>
        <v>0</v>
      </c>
      <c r="U63" s="49"/>
      <c r="V63" s="50"/>
    </row>
    <row r="64" spans="1:22" ht="30" customHeight="1" x14ac:dyDescent="0.25">
      <c r="A64" s="15">
        <f t="shared" si="1"/>
        <v>46</v>
      </c>
      <c r="B64" s="16">
        <v>40220524918</v>
      </c>
      <c r="C64" s="44" t="s">
        <v>91</v>
      </c>
      <c r="D64" s="17" t="s">
        <v>81</v>
      </c>
      <c r="E64" s="44" t="s">
        <v>41</v>
      </c>
      <c r="F64" s="45" t="s">
        <v>24</v>
      </c>
      <c r="G64" s="45" t="s">
        <v>29</v>
      </c>
      <c r="H64" s="46">
        <v>38000</v>
      </c>
      <c r="I64" s="46">
        <v>1090.5999999999999</v>
      </c>
      <c r="J64" s="46">
        <v>160.38</v>
      </c>
      <c r="K64" s="46">
        <v>1155.2</v>
      </c>
      <c r="L64" s="46">
        <v>1305</v>
      </c>
      <c r="M64" s="46">
        <v>3711.18</v>
      </c>
      <c r="N64" s="46">
        <v>34288.82</v>
      </c>
      <c r="O64" s="47">
        <v>44896</v>
      </c>
      <c r="P64" s="48">
        <v>45077</v>
      </c>
      <c r="Q64" s="1">
        <f>VLOOKUP(D64,'[1]CLASIFICACION DE CARGOS'!J:K,2,0)</f>
        <v>3.1</v>
      </c>
      <c r="R64" s="1">
        <f>VLOOKUP(E64,'[1]CLASIFICACION DE CARGOS'!A:B,2,0)</f>
        <v>10</v>
      </c>
      <c r="S64" s="1">
        <f t="shared" si="0"/>
        <v>0</v>
      </c>
      <c r="U64" s="49"/>
      <c r="V64" s="50"/>
    </row>
    <row r="65" spans="1:22" ht="30" customHeight="1" x14ac:dyDescent="0.25">
      <c r="A65" s="15" t="str">
        <f t="shared" si="1"/>
        <v/>
      </c>
      <c r="B65" s="10"/>
      <c r="C65" s="11" t="str">
        <f>D66</f>
        <v>DEPARTAMENTO DE GESTION DE AREAS PROTEGIDAS</v>
      </c>
      <c r="D65" s="12" t="s">
        <v>20</v>
      </c>
      <c r="E65" s="12" t="s">
        <v>20</v>
      </c>
      <c r="F65" s="12" t="s">
        <v>20</v>
      </c>
      <c r="G65" s="12" t="s">
        <v>20</v>
      </c>
      <c r="H65" s="12" t="s">
        <v>20</v>
      </c>
      <c r="I65" s="12" t="s">
        <v>20</v>
      </c>
      <c r="J65" s="12" t="s">
        <v>20</v>
      </c>
      <c r="K65" s="12" t="s">
        <v>20</v>
      </c>
      <c r="L65" s="12" t="s">
        <v>20</v>
      </c>
      <c r="M65" s="12" t="s">
        <v>20</v>
      </c>
      <c r="N65" s="12" t="s">
        <v>20</v>
      </c>
      <c r="O65" s="13"/>
      <c r="P65" s="14"/>
    </row>
    <row r="66" spans="1:22" ht="30" customHeight="1" x14ac:dyDescent="0.25">
      <c r="A66" s="15">
        <f t="shared" si="1"/>
        <v>47</v>
      </c>
      <c r="B66" s="16">
        <v>22500641216</v>
      </c>
      <c r="C66" s="44" t="s">
        <v>92</v>
      </c>
      <c r="D66" s="17" t="s">
        <v>93</v>
      </c>
      <c r="E66" s="44" t="s">
        <v>31</v>
      </c>
      <c r="F66" s="45" t="s">
        <v>24</v>
      </c>
      <c r="G66" s="45" t="s">
        <v>29</v>
      </c>
      <c r="H66" s="46">
        <v>60000</v>
      </c>
      <c r="I66" s="46">
        <v>1722</v>
      </c>
      <c r="J66" s="46">
        <v>3486.68</v>
      </c>
      <c r="K66" s="46">
        <v>1824</v>
      </c>
      <c r="L66" s="46">
        <v>125</v>
      </c>
      <c r="M66" s="46">
        <v>7157.68</v>
      </c>
      <c r="N66" s="46">
        <v>52842.32</v>
      </c>
      <c r="O66" s="47">
        <v>44805</v>
      </c>
      <c r="P66" s="48">
        <v>44985</v>
      </c>
      <c r="Q66" s="1">
        <f>VLOOKUP(D66,'[1]CLASIFICACION DE CARGOS'!J:K,2,0)</f>
        <v>3.12</v>
      </c>
      <c r="R66" s="1">
        <f>VLOOKUP(E66,'[1]CLASIFICACION DE CARGOS'!A:B,2,0)</f>
        <v>9</v>
      </c>
      <c r="S66" s="1">
        <f>IF(Q66=Q64,0,1)</f>
        <v>1</v>
      </c>
      <c r="U66" s="49"/>
      <c r="V66" s="50"/>
    </row>
    <row r="67" spans="1:22" ht="30" customHeight="1" x14ac:dyDescent="0.25">
      <c r="A67" s="15" t="str">
        <f t="shared" si="1"/>
        <v/>
      </c>
      <c r="B67" s="10"/>
      <c r="C67" s="11" t="str">
        <f>D68</f>
        <v>DEPARTAMENTO DE ECOTURISMO Y USO PUBLICO</v>
      </c>
      <c r="D67" s="12" t="s">
        <v>20</v>
      </c>
      <c r="E67" s="12" t="s">
        <v>20</v>
      </c>
      <c r="F67" s="12" t="s">
        <v>20</v>
      </c>
      <c r="G67" s="12" t="s">
        <v>20</v>
      </c>
      <c r="H67" s="12" t="s">
        <v>20</v>
      </c>
      <c r="I67" s="12" t="s">
        <v>20</v>
      </c>
      <c r="J67" s="12" t="s">
        <v>20</v>
      </c>
      <c r="K67" s="12" t="s">
        <v>20</v>
      </c>
      <c r="L67" s="12" t="s">
        <v>20</v>
      </c>
      <c r="M67" s="12" t="s">
        <v>20</v>
      </c>
      <c r="N67" s="12" t="s">
        <v>20</v>
      </c>
      <c r="O67" s="13"/>
      <c r="P67" s="14"/>
    </row>
    <row r="68" spans="1:22" ht="30" customHeight="1" x14ac:dyDescent="0.25">
      <c r="A68" s="15">
        <f t="shared" si="1"/>
        <v>48</v>
      </c>
      <c r="B68" s="16">
        <v>40230211365</v>
      </c>
      <c r="C68" s="44" t="s">
        <v>94</v>
      </c>
      <c r="D68" s="17" t="s">
        <v>95</v>
      </c>
      <c r="E68" s="44" t="s">
        <v>96</v>
      </c>
      <c r="F68" s="45" t="s">
        <v>24</v>
      </c>
      <c r="G68" s="45" t="s">
        <v>29</v>
      </c>
      <c r="H68" s="46">
        <v>45000</v>
      </c>
      <c r="I68" s="46">
        <v>1291.5</v>
      </c>
      <c r="J68" s="46">
        <v>0</v>
      </c>
      <c r="K68" s="46">
        <v>1368</v>
      </c>
      <c r="L68" s="46">
        <v>7905.67</v>
      </c>
      <c r="M68" s="46">
        <v>10565.17</v>
      </c>
      <c r="N68" s="46">
        <v>34434.83</v>
      </c>
      <c r="O68" s="47">
        <v>44805</v>
      </c>
      <c r="P68" s="48">
        <v>44985</v>
      </c>
      <c r="Q68" s="1">
        <f>VLOOKUP(D68,'[1]CLASIFICACION DE CARGOS'!J:K,2,0)</f>
        <v>3.13</v>
      </c>
      <c r="R68" s="1">
        <f>VLOOKUP(E68,'[1]CLASIFICACION DE CARGOS'!A:B,2,0)</f>
        <v>13</v>
      </c>
      <c r="S68" s="1">
        <f>IF(Q68=Q66,0,1)</f>
        <v>1</v>
      </c>
      <c r="U68" s="49"/>
      <c r="V68" s="50"/>
    </row>
    <row r="69" spans="1:22" ht="30" customHeight="1" x14ac:dyDescent="0.25">
      <c r="A69" s="15" t="str">
        <f t="shared" si="1"/>
        <v/>
      </c>
      <c r="B69" s="10"/>
      <c r="C69" s="11" t="str">
        <f>D70</f>
        <v>DIVISION DE INSPECCION DE VIDA SILVESTRE</v>
      </c>
      <c r="D69" s="12" t="s">
        <v>20</v>
      </c>
      <c r="E69" s="12" t="s">
        <v>20</v>
      </c>
      <c r="F69" s="12" t="s">
        <v>20</v>
      </c>
      <c r="G69" s="12" t="s">
        <v>20</v>
      </c>
      <c r="H69" s="12" t="s">
        <v>20</v>
      </c>
      <c r="I69" s="12" t="s">
        <v>20</v>
      </c>
      <c r="J69" s="12" t="s">
        <v>20</v>
      </c>
      <c r="K69" s="12" t="s">
        <v>20</v>
      </c>
      <c r="L69" s="12" t="s">
        <v>20</v>
      </c>
      <c r="M69" s="12" t="s">
        <v>20</v>
      </c>
      <c r="N69" s="12" t="s">
        <v>20</v>
      </c>
      <c r="O69" s="13"/>
      <c r="P69" s="14"/>
    </row>
    <row r="70" spans="1:22" ht="30" customHeight="1" x14ac:dyDescent="0.25">
      <c r="A70" s="15">
        <f t="shared" si="1"/>
        <v>49</v>
      </c>
      <c r="B70" s="16">
        <v>2601238310</v>
      </c>
      <c r="C70" s="44" t="s">
        <v>97</v>
      </c>
      <c r="D70" s="17" t="s">
        <v>98</v>
      </c>
      <c r="E70" s="44" t="s">
        <v>99</v>
      </c>
      <c r="F70" s="45" t="s">
        <v>24</v>
      </c>
      <c r="G70" s="45" t="s">
        <v>25</v>
      </c>
      <c r="H70" s="46">
        <v>46000</v>
      </c>
      <c r="I70" s="46">
        <v>1320.2</v>
      </c>
      <c r="J70" s="46">
        <v>0</v>
      </c>
      <c r="K70" s="46">
        <v>1398.4</v>
      </c>
      <c r="L70" s="46">
        <v>11539.29</v>
      </c>
      <c r="M70" s="46">
        <v>14257.89</v>
      </c>
      <c r="N70" s="46">
        <v>31742.11</v>
      </c>
      <c r="O70" s="47">
        <v>44866</v>
      </c>
      <c r="P70" s="48">
        <v>45046</v>
      </c>
      <c r="Q70" s="1">
        <f>VLOOKUP(D70,'[1]CLASIFICACION DE CARGOS'!J:K,2,0)</f>
        <v>3.222</v>
      </c>
      <c r="R70" s="1">
        <f>VLOOKUP(E70,'[1]CLASIFICACION DE CARGOS'!A:B,2,0)</f>
        <v>8</v>
      </c>
      <c r="S70" s="1">
        <f>IF(Q70=Q68,0,1)</f>
        <v>1</v>
      </c>
      <c r="U70" s="49"/>
      <c r="V70" s="50"/>
    </row>
    <row r="71" spans="1:22" ht="30" customHeight="1" x14ac:dyDescent="0.25">
      <c r="A71" s="15" t="str">
        <f t="shared" si="1"/>
        <v/>
      </c>
      <c r="B71" s="10"/>
      <c r="C71" s="11" t="str">
        <f>D72</f>
        <v>DEPARTAMENTO DE VIDA SILVESTRE</v>
      </c>
      <c r="D71" s="12" t="s">
        <v>20</v>
      </c>
      <c r="E71" s="12" t="s">
        <v>20</v>
      </c>
      <c r="F71" s="12" t="s">
        <v>20</v>
      </c>
      <c r="G71" s="12" t="s">
        <v>20</v>
      </c>
      <c r="H71" s="12" t="s">
        <v>20</v>
      </c>
      <c r="I71" s="12" t="s">
        <v>20</v>
      </c>
      <c r="J71" s="12" t="s">
        <v>20</v>
      </c>
      <c r="K71" s="12" t="s">
        <v>20</v>
      </c>
      <c r="L71" s="12" t="s">
        <v>20</v>
      </c>
      <c r="M71" s="12" t="s">
        <v>20</v>
      </c>
      <c r="N71" s="12" t="s">
        <v>20</v>
      </c>
      <c r="O71" s="13"/>
      <c r="P71" s="14"/>
    </row>
    <row r="72" spans="1:22" ht="30" customHeight="1" x14ac:dyDescent="0.25">
      <c r="A72" s="15">
        <f t="shared" si="1"/>
        <v>50</v>
      </c>
      <c r="B72" s="16">
        <v>107486185</v>
      </c>
      <c r="C72" s="44" t="s">
        <v>100</v>
      </c>
      <c r="D72" s="17" t="s">
        <v>101</v>
      </c>
      <c r="E72" s="44" t="s">
        <v>102</v>
      </c>
      <c r="F72" s="45" t="s">
        <v>24</v>
      </c>
      <c r="G72" s="45" t="s">
        <v>29</v>
      </c>
      <c r="H72" s="46">
        <v>45000</v>
      </c>
      <c r="I72" s="46">
        <v>1291.5</v>
      </c>
      <c r="J72" s="46">
        <v>921.46</v>
      </c>
      <c r="K72" s="46">
        <v>1368</v>
      </c>
      <c r="L72" s="46">
        <v>3137.45</v>
      </c>
      <c r="M72" s="46">
        <v>6718.41</v>
      </c>
      <c r="N72" s="46">
        <v>38281.589999999997</v>
      </c>
      <c r="O72" s="47">
        <v>44896</v>
      </c>
      <c r="P72" s="48">
        <v>45077</v>
      </c>
      <c r="Q72" s="1">
        <f>VLOOKUP(D72,'[1]CLASIFICACION DE CARGOS'!J:K,2,0)</f>
        <v>3.23</v>
      </c>
      <c r="R72" s="1">
        <f>VLOOKUP(E72,'[1]CLASIFICACION DE CARGOS'!A:B,2,0)</f>
        <v>8</v>
      </c>
      <c r="S72" s="1">
        <f>IF(Q72=Q70,0,1)</f>
        <v>1</v>
      </c>
      <c r="U72" s="49"/>
      <c r="V72" s="50"/>
    </row>
    <row r="73" spans="1:22" ht="30" customHeight="1" x14ac:dyDescent="0.25">
      <c r="A73" s="15" t="str">
        <f t="shared" si="1"/>
        <v/>
      </c>
      <c r="B73" s="10"/>
      <c r="C73" s="11" t="str">
        <f>D74</f>
        <v>VICEMINISTERIO DE SUELOS Y AGUA</v>
      </c>
      <c r="D73" s="12" t="s">
        <v>20</v>
      </c>
      <c r="E73" s="12" t="s">
        <v>20</v>
      </c>
      <c r="F73" s="12" t="s">
        <v>20</v>
      </c>
      <c r="G73" s="12" t="s">
        <v>20</v>
      </c>
      <c r="H73" s="12" t="s">
        <v>20</v>
      </c>
      <c r="I73" s="12" t="s">
        <v>20</v>
      </c>
      <c r="J73" s="12" t="s">
        <v>20</v>
      </c>
      <c r="K73" s="12" t="s">
        <v>20</v>
      </c>
      <c r="L73" s="12" t="s">
        <v>20</v>
      </c>
      <c r="M73" s="12" t="s">
        <v>20</v>
      </c>
      <c r="N73" s="12" t="s">
        <v>20</v>
      </c>
      <c r="O73" s="13"/>
      <c r="P73" s="14"/>
    </row>
    <row r="74" spans="1:22" ht="30" customHeight="1" x14ac:dyDescent="0.25">
      <c r="A74" s="15">
        <f t="shared" si="1"/>
        <v>51</v>
      </c>
      <c r="B74" s="16">
        <v>107331829</v>
      </c>
      <c r="C74" s="44" t="s">
        <v>103</v>
      </c>
      <c r="D74" s="17" t="s">
        <v>104</v>
      </c>
      <c r="E74" s="44" t="s">
        <v>105</v>
      </c>
      <c r="F74" s="45" t="s">
        <v>24</v>
      </c>
      <c r="G74" s="45" t="s">
        <v>29</v>
      </c>
      <c r="H74" s="46">
        <v>90000</v>
      </c>
      <c r="I74" s="46">
        <v>2583</v>
      </c>
      <c r="J74" s="46">
        <v>9753.1200000000008</v>
      </c>
      <c r="K74" s="46">
        <v>2736</v>
      </c>
      <c r="L74" s="46">
        <v>125</v>
      </c>
      <c r="M74" s="46">
        <v>15197.12</v>
      </c>
      <c r="N74" s="46">
        <v>74802.880000000005</v>
      </c>
      <c r="O74" s="47">
        <v>44774</v>
      </c>
      <c r="P74" s="48">
        <v>44957</v>
      </c>
      <c r="Q74" s="1">
        <f>VLOOKUP(D74,'[1]CLASIFICACION DE CARGOS'!J:K,2,0)</f>
        <v>4</v>
      </c>
      <c r="R74" s="1">
        <f>VLOOKUP(E74,'[1]CLASIFICACION DE CARGOS'!A:B,2,0)</f>
        <v>5.9</v>
      </c>
      <c r="S74" s="1">
        <f>IF(Q74=Q72,0,1)</f>
        <v>1</v>
      </c>
      <c r="U74" s="49"/>
      <c r="V74" s="50"/>
    </row>
    <row r="75" spans="1:22" ht="30" customHeight="1" x14ac:dyDescent="0.25">
      <c r="A75" s="15">
        <f t="shared" si="1"/>
        <v>52</v>
      </c>
      <c r="B75" s="16">
        <v>109217802</v>
      </c>
      <c r="C75" s="44" t="s">
        <v>106</v>
      </c>
      <c r="D75" s="17" t="s">
        <v>104</v>
      </c>
      <c r="E75" s="44" t="s">
        <v>55</v>
      </c>
      <c r="F75" s="45" t="s">
        <v>24</v>
      </c>
      <c r="G75" s="45" t="s">
        <v>29</v>
      </c>
      <c r="H75" s="46">
        <v>60000</v>
      </c>
      <c r="I75" s="46">
        <v>1722</v>
      </c>
      <c r="J75" s="46">
        <v>3486.68</v>
      </c>
      <c r="K75" s="46">
        <v>1824</v>
      </c>
      <c r="L75" s="46">
        <v>125</v>
      </c>
      <c r="M75" s="46">
        <v>7157.68</v>
      </c>
      <c r="N75" s="46">
        <v>52842.32</v>
      </c>
      <c r="O75" s="47">
        <v>44896</v>
      </c>
      <c r="P75" s="48">
        <v>45077</v>
      </c>
      <c r="Q75" s="1">
        <f>VLOOKUP(D75,'[1]CLASIFICACION DE CARGOS'!J:K,2,0)</f>
        <v>4</v>
      </c>
      <c r="R75" s="1">
        <f>VLOOKUP(E75,'[1]CLASIFICACION DE CARGOS'!A:B,2,0)</f>
        <v>6</v>
      </c>
      <c r="S75" s="1">
        <f t="shared" si="0"/>
        <v>0</v>
      </c>
      <c r="U75" s="49"/>
      <c r="V75" s="50"/>
    </row>
    <row r="76" spans="1:22" ht="30" customHeight="1" x14ac:dyDescent="0.25">
      <c r="A76" s="15">
        <f t="shared" si="1"/>
        <v>53</v>
      </c>
      <c r="B76" s="16">
        <v>2000006185</v>
      </c>
      <c r="C76" s="44" t="s">
        <v>107</v>
      </c>
      <c r="D76" s="17" t="s">
        <v>104</v>
      </c>
      <c r="E76" s="44" t="s">
        <v>23</v>
      </c>
      <c r="F76" s="45" t="s">
        <v>24</v>
      </c>
      <c r="G76" s="45" t="s">
        <v>25</v>
      </c>
      <c r="H76" s="46">
        <v>90000</v>
      </c>
      <c r="I76" s="46">
        <v>2583</v>
      </c>
      <c r="J76" s="46">
        <v>9753.1200000000008</v>
      </c>
      <c r="K76" s="46">
        <v>2736</v>
      </c>
      <c r="L76" s="46">
        <v>125</v>
      </c>
      <c r="M76" s="46">
        <v>15197.12</v>
      </c>
      <c r="N76" s="46">
        <v>74802.880000000005</v>
      </c>
      <c r="O76" s="47">
        <v>44774</v>
      </c>
      <c r="P76" s="48">
        <v>44957</v>
      </c>
      <c r="Q76" s="1">
        <f>VLOOKUP(D76,'[1]CLASIFICACION DE CARGOS'!J:K,2,0)</f>
        <v>4</v>
      </c>
      <c r="R76" s="1">
        <f>VLOOKUP(E76,'[1]CLASIFICACION DE CARGOS'!A:B,2,0)</f>
        <v>7</v>
      </c>
      <c r="S76" s="1">
        <f t="shared" si="0"/>
        <v>0</v>
      </c>
      <c r="U76" s="49"/>
      <c r="V76" s="50"/>
    </row>
    <row r="77" spans="1:22" ht="30" customHeight="1" x14ac:dyDescent="0.25">
      <c r="A77" s="15">
        <f t="shared" si="1"/>
        <v>54</v>
      </c>
      <c r="B77" s="16">
        <v>109181404</v>
      </c>
      <c r="C77" s="44" t="s">
        <v>108</v>
      </c>
      <c r="D77" s="17" t="s">
        <v>104</v>
      </c>
      <c r="E77" s="44" t="s">
        <v>31</v>
      </c>
      <c r="F77" s="45" t="s">
        <v>24</v>
      </c>
      <c r="G77" s="45" t="s">
        <v>29</v>
      </c>
      <c r="H77" s="46">
        <v>70000</v>
      </c>
      <c r="I77" s="46">
        <v>2009</v>
      </c>
      <c r="J77" s="46">
        <v>5065.99</v>
      </c>
      <c r="K77" s="46">
        <v>2128</v>
      </c>
      <c r="L77" s="46">
        <v>1637.45</v>
      </c>
      <c r="M77" s="46">
        <v>10840.44</v>
      </c>
      <c r="N77" s="46">
        <v>59159.56</v>
      </c>
      <c r="O77" s="47">
        <v>44927</v>
      </c>
      <c r="P77" s="48">
        <v>45107</v>
      </c>
      <c r="Q77" s="1">
        <f>VLOOKUP(D77,'[1]CLASIFICACION DE CARGOS'!J:K,2,0)</f>
        <v>4</v>
      </c>
      <c r="R77" s="1">
        <f>VLOOKUP(E77,'[1]CLASIFICACION DE CARGOS'!A:B,2,0)</f>
        <v>9</v>
      </c>
      <c r="S77" s="1">
        <f t="shared" si="0"/>
        <v>0</v>
      </c>
      <c r="U77" s="49"/>
      <c r="V77" s="50"/>
    </row>
    <row r="78" spans="1:22" ht="30" customHeight="1" x14ac:dyDescent="0.25">
      <c r="A78" s="15">
        <f t="shared" si="1"/>
        <v>55</v>
      </c>
      <c r="B78" s="16">
        <v>5400315643</v>
      </c>
      <c r="C78" s="44" t="s">
        <v>109</v>
      </c>
      <c r="D78" s="17" t="s">
        <v>104</v>
      </c>
      <c r="E78" s="44" t="s">
        <v>31</v>
      </c>
      <c r="F78" s="45" t="s">
        <v>24</v>
      </c>
      <c r="G78" s="45" t="s">
        <v>25</v>
      </c>
      <c r="H78" s="46">
        <v>70000</v>
      </c>
      <c r="I78" s="46">
        <v>2009</v>
      </c>
      <c r="J78" s="46">
        <v>5368.48</v>
      </c>
      <c r="K78" s="46">
        <v>2128</v>
      </c>
      <c r="L78" s="46">
        <v>125</v>
      </c>
      <c r="M78" s="46">
        <v>9630.48</v>
      </c>
      <c r="N78" s="46">
        <v>60369.52</v>
      </c>
      <c r="O78" s="47">
        <v>44927</v>
      </c>
      <c r="P78" s="48">
        <v>45107</v>
      </c>
      <c r="Q78" s="1">
        <f>VLOOKUP(D78,'[1]CLASIFICACION DE CARGOS'!J:K,2,0)</f>
        <v>4</v>
      </c>
      <c r="R78" s="1">
        <f>VLOOKUP(E78,'[1]CLASIFICACION DE CARGOS'!A:B,2,0)</f>
        <v>9</v>
      </c>
      <c r="S78" s="1">
        <f t="shared" si="0"/>
        <v>0</v>
      </c>
      <c r="U78" s="49"/>
      <c r="V78" s="50"/>
    </row>
    <row r="79" spans="1:22" ht="30" customHeight="1" x14ac:dyDescent="0.25">
      <c r="A79" s="15">
        <f t="shared" ref="A79:A142" si="2">IF(A78="",A77+1,IF(B79&lt;&gt;"",A78+1,""))</f>
        <v>56</v>
      </c>
      <c r="B79" s="16">
        <v>111063186</v>
      </c>
      <c r="C79" s="44" t="s">
        <v>110</v>
      </c>
      <c r="D79" s="17" t="s">
        <v>104</v>
      </c>
      <c r="E79" s="44" t="s">
        <v>31</v>
      </c>
      <c r="F79" s="45" t="s">
        <v>24</v>
      </c>
      <c r="G79" s="45" t="s">
        <v>25</v>
      </c>
      <c r="H79" s="46">
        <v>45000</v>
      </c>
      <c r="I79" s="46">
        <v>1291.5</v>
      </c>
      <c r="J79" s="46">
        <v>0</v>
      </c>
      <c r="K79" s="46">
        <v>1368</v>
      </c>
      <c r="L79" s="46">
        <v>1325</v>
      </c>
      <c r="M79" s="46">
        <v>3984.5</v>
      </c>
      <c r="N79" s="46">
        <v>41015.5</v>
      </c>
      <c r="O79" s="47">
        <v>44805</v>
      </c>
      <c r="P79" s="48">
        <v>44985</v>
      </c>
      <c r="Q79" s="1">
        <f>VLOOKUP(D79,'[1]CLASIFICACION DE CARGOS'!J:K,2,0)</f>
        <v>4</v>
      </c>
      <c r="R79" s="1">
        <f>VLOOKUP(E79,'[1]CLASIFICACION DE CARGOS'!A:B,2,0)</f>
        <v>9</v>
      </c>
      <c r="S79" s="1">
        <f t="shared" si="0"/>
        <v>0</v>
      </c>
      <c r="U79" s="49"/>
      <c r="V79" s="50"/>
    </row>
    <row r="80" spans="1:22" ht="30" customHeight="1" x14ac:dyDescent="0.25">
      <c r="A80" s="15">
        <f t="shared" si="2"/>
        <v>57</v>
      </c>
      <c r="B80" s="16">
        <v>40220199422</v>
      </c>
      <c r="C80" s="44" t="s">
        <v>111</v>
      </c>
      <c r="D80" s="17" t="s">
        <v>104</v>
      </c>
      <c r="E80" s="44" t="s">
        <v>31</v>
      </c>
      <c r="F80" s="45" t="s">
        <v>24</v>
      </c>
      <c r="G80" s="45" t="s">
        <v>25</v>
      </c>
      <c r="H80" s="46">
        <v>65000</v>
      </c>
      <c r="I80" s="46">
        <v>1865.5</v>
      </c>
      <c r="J80" s="46">
        <v>4427.58</v>
      </c>
      <c r="K80" s="46">
        <v>1976</v>
      </c>
      <c r="L80" s="46">
        <v>125</v>
      </c>
      <c r="M80" s="46">
        <v>8394.08</v>
      </c>
      <c r="N80" s="46">
        <v>56605.919999999998</v>
      </c>
      <c r="O80" s="47">
        <v>44805</v>
      </c>
      <c r="P80" s="48">
        <v>44985</v>
      </c>
      <c r="Q80" s="1">
        <f>VLOOKUP(D80,'[1]CLASIFICACION DE CARGOS'!J:K,2,0)</f>
        <v>4</v>
      </c>
      <c r="R80" s="1">
        <f>VLOOKUP(E80,'[1]CLASIFICACION DE CARGOS'!A:B,2,0)</f>
        <v>9</v>
      </c>
      <c r="S80" s="1">
        <f t="shared" si="0"/>
        <v>0</v>
      </c>
      <c r="U80" s="49"/>
      <c r="V80" s="50"/>
    </row>
    <row r="81" spans="1:22" ht="30" customHeight="1" x14ac:dyDescent="0.25">
      <c r="A81" s="15">
        <f t="shared" si="2"/>
        <v>58</v>
      </c>
      <c r="B81" s="16">
        <v>40221590645</v>
      </c>
      <c r="C81" s="44" t="s">
        <v>112</v>
      </c>
      <c r="D81" s="17" t="s">
        <v>104</v>
      </c>
      <c r="E81" s="44" t="s">
        <v>31</v>
      </c>
      <c r="F81" s="45" t="s">
        <v>24</v>
      </c>
      <c r="G81" s="45" t="s">
        <v>25</v>
      </c>
      <c r="H81" s="46">
        <v>65000</v>
      </c>
      <c r="I81" s="46">
        <v>1865.5</v>
      </c>
      <c r="J81" s="46">
        <v>4427.58</v>
      </c>
      <c r="K81" s="46">
        <v>1976</v>
      </c>
      <c r="L81" s="46">
        <v>125</v>
      </c>
      <c r="M81" s="46">
        <v>8394.08</v>
      </c>
      <c r="N81" s="46">
        <v>56605.919999999998</v>
      </c>
      <c r="O81" s="47">
        <v>44805</v>
      </c>
      <c r="P81" s="48">
        <v>44985</v>
      </c>
      <c r="Q81" s="1">
        <f>VLOOKUP(D81,'[1]CLASIFICACION DE CARGOS'!J:K,2,0)</f>
        <v>4</v>
      </c>
      <c r="R81" s="1">
        <f>VLOOKUP(E81,'[1]CLASIFICACION DE CARGOS'!A:B,2,0)</f>
        <v>9</v>
      </c>
      <c r="S81" s="1">
        <f t="shared" si="0"/>
        <v>0</v>
      </c>
      <c r="U81" s="49"/>
      <c r="V81" s="50"/>
    </row>
    <row r="82" spans="1:22" ht="30" customHeight="1" x14ac:dyDescent="0.25">
      <c r="A82" s="15">
        <f t="shared" si="2"/>
        <v>59</v>
      </c>
      <c r="B82" s="16">
        <v>1700253436</v>
      </c>
      <c r="C82" s="44" t="s">
        <v>113</v>
      </c>
      <c r="D82" s="17" t="s">
        <v>104</v>
      </c>
      <c r="E82" s="44" t="s">
        <v>41</v>
      </c>
      <c r="F82" s="45" t="s">
        <v>24</v>
      </c>
      <c r="G82" s="45" t="s">
        <v>25</v>
      </c>
      <c r="H82" s="46">
        <v>45000</v>
      </c>
      <c r="I82" s="46">
        <v>1291.5</v>
      </c>
      <c r="J82" s="46">
        <v>0</v>
      </c>
      <c r="K82" s="46">
        <v>1368</v>
      </c>
      <c r="L82" s="46">
        <v>3149.9</v>
      </c>
      <c r="M82" s="46">
        <v>5809.4</v>
      </c>
      <c r="N82" s="46">
        <v>39190.6</v>
      </c>
      <c r="O82" s="47">
        <v>44805</v>
      </c>
      <c r="P82" s="48">
        <v>44985</v>
      </c>
      <c r="Q82" s="1">
        <f>VLOOKUP(D82,'[1]CLASIFICACION DE CARGOS'!J:K,2,0)</f>
        <v>4</v>
      </c>
      <c r="R82" s="1">
        <f>VLOOKUP(E82,'[1]CLASIFICACION DE CARGOS'!A:B,2,0)</f>
        <v>10</v>
      </c>
      <c r="S82" s="1">
        <f t="shared" si="0"/>
        <v>0</v>
      </c>
      <c r="U82" s="49"/>
      <c r="V82" s="50"/>
    </row>
    <row r="83" spans="1:22" ht="30" customHeight="1" x14ac:dyDescent="0.25">
      <c r="A83" s="15">
        <f t="shared" si="2"/>
        <v>60</v>
      </c>
      <c r="B83" s="16">
        <v>40227605843</v>
      </c>
      <c r="C83" s="44" t="s">
        <v>114</v>
      </c>
      <c r="D83" s="17" t="s">
        <v>104</v>
      </c>
      <c r="E83" s="44" t="s">
        <v>41</v>
      </c>
      <c r="F83" s="45" t="s">
        <v>24</v>
      </c>
      <c r="G83" s="45" t="s">
        <v>25</v>
      </c>
      <c r="H83" s="46">
        <v>35000</v>
      </c>
      <c r="I83" s="46">
        <v>1004.5</v>
      </c>
      <c r="J83" s="46">
        <v>0</v>
      </c>
      <c r="K83" s="46">
        <v>1064</v>
      </c>
      <c r="L83" s="46">
        <v>125</v>
      </c>
      <c r="M83" s="46">
        <v>2193.5</v>
      </c>
      <c r="N83" s="46">
        <v>32806.5</v>
      </c>
      <c r="O83" s="47">
        <v>44805</v>
      </c>
      <c r="P83" s="48">
        <v>44985</v>
      </c>
      <c r="Q83" s="1">
        <f>VLOOKUP(D83,'[1]CLASIFICACION DE CARGOS'!J:K,2,0)</f>
        <v>4</v>
      </c>
      <c r="R83" s="1">
        <f>VLOOKUP(E83,'[1]CLASIFICACION DE CARGOS'!A:B,2,0)</f>
        <v>10</v>
      </c>
      <c r="S83" s="1">
        <f t="shared" si="0"/>
        <v>0</v>
      </c>
      <c r="U83" s="49"/>
      <c r="V83" s="50"/>
    </row>
    <row r="84" spans="1:22" ht="30" customHeight="1" x14ac:dyDescent="0.25">
      <c r="A84" s="15">
        <f t="shared" si="2"/>
        <v>61</v>
      </c>
      <c r="B84" s="16">
        <v>119357218</v>
      </c>
      <c r="C84" s="44" t="s">
        <v>115</v>
      </c>
      <c r="D84" s="17" t="s">
        <v>104</v>
      </c>
      <c r="E84" s="44" t="s">
        <v>41</v>
      </c>
      <c r="F84" s="45" t="s">
        <v>24</v>
      </c>
      <c r="G84" s="45" t="s">
        <v>25</v>
      </c>
      <c r="H84" s="46">
        <v>35000</v>
      </c>
      <c r="I84" s="46">
        <v>1004.5</v>
      </c>
      <c r="J84" s="46">
        <v>0</v>
      </c>
      <c r="K84" s="46">
        <v>1064</v>
      </c>
      <c r="L84" s="46">
        <v>125</v>
      </c>
      <c r="M84" s="46">
        <v>2193.5</v>
      </c>
      <c r="N84" s="46">
        <v>32806.5</v>
      </c>
      <c r="O84" s="47">
        <v>44805</v>
      </c>
      <c r="P84" s="48">
        <v>44985</v>
      </c>
      <c r="Q84" s="1">
        <f>VLOOKUP(D84,'[1]CLASIFICACION DE CARGOS'!J:K,2,0)</f>
        <v>4</v>
      </c>
      <c r="R84" s="1">
        <f>VLOOKUP(E84,'[1]CLASIFICACION DE CARGOS'!A:B,2,0)</f>
        <v>10</v>
      </c>
      <c r="S84" s="1">
        <f t="shared" si="0"/>
        <v>0</v>
      </c>
      <c r="U84" s="49"/>
      <c r="V84" s="50"/>
    </row>
    <row r="85" spans="1:22" ht="30" customHeight="1" x14ac:dyDescent="0.25">
      <c r="A85" s="15">
        <f t="shared" si="2"/>
        <v>62</v>
      </c>
      <c r="B85" s="16">
        <v>114089527</v>
      </c>
      <c r="C85" s="44" t="s">
        <v>116</v>
      </c>
      <c r="D85" s="17" t="s">
        <v>104</v>
      </c>
      <c r="E85" s="44" t="s">
        <v>41</v>
      </c>
      <c r="F85" s="45" t="s">
        <v>24</v>
      </c>
      <c r="G85" s="45" t="s">
        <v>25</v>
      </c>
      <c r="H85" s="46">
        <v>55000</v>
      </c>
      <c r="I85" s="46">
        <v>1578.5</v>
      </c>
      <c r="J85" s="46">
        <v>2559.6799999999998</v>
      </c>
      <c r="K85" s="46">
        <v>1672</v>
      </c>
      <c r="L85" s="46">
        <v>125</v>
      </c>
      <c r="M85" s="46">
        <v>5935.18</v>
      </c>
      <c r="N85" s="46">
        <v>49064.82</v>
      </c>
      <c r="O85" s="47">
        <v>44896</v>
      </c>
      <c r="P85" s="48">
        <v>45077</v>
      </c>
      <c r="Q85" s="1">
        <f>VLOOKUP(D85,'[1]CLASIFICACION DE CARGOS'!J:K,2,0)</f>
        <v>4</v>
      </c>
      <c r="R85" s="1">
        <f>VLOOKUP(E85,'[1]CLASIFICACION DE CARGOS'!A:B,2,0)</f>
        <v>10</v>
      </c>
      <c r="S85" s="1">
        <f t="shared" si="0"/>
        <v>0</v>
      </c>
      <c r="U85" s="49"/>
      <c r="V85" s="50"/>
    </row>
    <row r="86" spans="1:22" ht="30" customHeight="1" x14ac:dyDescent="0.25">
      <c r="A86" s="15" t="str">
        <f t="shared" si="2"/>
        <v/>
      </c>
      <c r="B86" s="10"/>
      <c r="C86" s="11" t="str">
        <f>D87</f>
        <v>DIRECCION DE SUELOS</v>
      </c>
      <c r="D86" s="12" t="s">
        <v>20</v>
      </c>
      <c r="E86" s="12" t="s">
        <v>20</v>
      </c>
      <c r="F86" s="12" t="s">
        <v>20</v>
      </c>
      <c r="G86" s="12" t="s">
        <v>20</v>
      </c>
      <c r="H86" s="12" t="s">
        <v>20</v>
      </c>
      <c r="I86" s="12" t="s">
        <v>20</v>
      </c>
      <c r="J86" s="12" t="s">
        <v>20</v>
      </c>
      <c r="K86" s="12" t="s">
        <v>20</v>
      </c>
      <c r="L86" s="12" t="s">
        <v>20</v>
      </c>
      <c r="M86" s="12" t="s">
        <v>20</v>
      </c>
      <c r="N86" s="12" t="s">
        <v>20</v>
      </c>
      <c r="O86" s="13"/>
      <c r="P86" s="14"/>
    </row>
    <row r="87" spans="1:22" ht="30" customHeight="1" x14ac:dyDescent="0.25">
      <c r="A87" s="15">
        <f t="shared" si="2"/>
        <v>63</v>
      </c>
      <c r="B87" s="16">
        <v>100672138</v>
      </c>
      <c r="C87" s="44" t="s">
        <v>117</v>
      </c>
      <c r="D87" s="17" t="s">
        <v>118</v>
      </c>
      <c r="E87" s="44" t="s">
        <v>82</v>
      </c>
      <c r="F87" s="45" t="s">
        <v>24</v>
      </c>
      <c r="G87" s="45" t="s">
        <v>25</v>
      </c>
      <c r="H87" s="46">
        <v>185000</v>
      </c>
      <c r="I87" s="46">
        <v>5309.5</v>
      </c>
      <c r="J87" s="46">
        <v>32269.54</v>
      </c>
      <c r="K87" s="46">
        <v>4943.8</v>
      </c>
      <c r="L87" s="46">
        <v>125</v>
      </c>
      <c r="M87" s="46">
        <v>42647.839999999997</v>
      </c>
      <c r="N87" s="46">
        <v>142352.16</v>
      </c>
      <c r="O87" s="47">
        <v>44609</v>
      </c>
      <c r="P87" s="48">
        <v>44773</v>
      </c>
      <c r="Q87" s="1">
        <f>VLOOKUP(D87,'[1]CLASIFICACION DE CARGOS'!J:K,2,0)</f>
        <v>4.0999999999999996</v>
      </c>
      <c r="R87" s="1">
        <f>VLOOKUP(E87,'[1]CLASIFICACION DE CARGOS'!A:B,2,0)</f>
        <v>4</v>
      </c>
      <c r="S87" s="1">
        <f>IF(Q87=Q85,0,1)</f>
        <v>1</v>
      </c>
      <c r="U87" s="49"/>
      <c r="V87" s="50"/>
    </row>
    <row r="88" spans="1:22" ht="30" customHeight="1" x14ac:dyDescent="0.25">
      <c r="A88" s="15">
        <f t="shared" si="2"/>
        <v>64</v>
      </c>
      <c r="B88" s="16">
        <v>105278394</v>
      </c>
      <c r="C88" s="44" t="s">
        <v>119</v>
      </c>
      <c r="D88" s="17" t="s">
        <v>118</v>
      </c>
      <c r="E88" s="44" t="s">
        <v>55</v>
      </c>
      <c r="F88" s="45" t="s">
        <v>24</v>
      </c>
      <c r="G88" s="45" t="s">
        <v>25</v>
      </c>
      <c r="H88" s="46">
        <v>95000</v>
      </c>
      <c r="I88" s="46">
        <v>2726.5</v>
      </c>
      <c r="J88" s="46">
        <v>10929.24</v>
      </c>
      <c r="K88" s="46">
        <v>2888</v>
      </c>
      <c r="L88" s="46">
        <v>125</v>
      </c>
      <c r="M88" s="46">
        <v>16668.740000000002</v>
      </c>
      <c r="N88" s="46">
        <v>78331.259999999995</v>
      </c>
      <c r="O88" s="47">
        <v>44713</v>
      </c>
      <c r="P88" s="48">
        <v>44895</v>
      </c>
      <c r="Q88" s="1">
        <f>VLOOKUP(D88,'[1]CLASIFICACION DE CARGOS'!J:K,2,0)</f>
        <v>4.0999999999999996</v>
      </c>
      <c r="R88" s="1">
        <f>VLOOKUP(E88,'[1]CLASIFICACION DE CARGOS'!A:B,2,0)</f>
        <v>6</v>
      </c>
      <c r="S88" s="1">
        <f t="shared" ref="S88:S166" si="3">IF(Q88=Q87,0,1)</f>
        <v>0</v>
      </c>
      <c r="U88" s="49"/>
      <c r="V88" s="50"/>
    </row>
    <row r="89" spans="1:22" ht="30" customHeight="1" x14ac:dyDescent="0.25">
      <c r="A89" s="15">
        <f t="shared" si="2"/>
        <v>65</v>
      </c>
      <c r="B89" s="16">
        <v>104405824</v>
      </c>
      <c r="C89" s="44" t="s">
        <v>120</v>
      </c>
      <c r="D89" s="17" t="s">
        <v>118</v>
      </c>
      <c r="E89" s="44" t="s">
        <v>31</v>
      </c>
      <c r="F89" s="45" t="s">
        <v>24</v>
      </c>
      <c r="G89" s="45" t="s">
        <v>25</v>
      </c>
      <c r="H89" s="46">
        <v>75000</v>
      </c>
      <c r="I89" s="46">
        <v>2152.5</v>
      </c>
      <c r="J89" s="46">
        <v>6309.38</v>
      </c>
      <c r="K89" s="46">
        <v>2280</v>
      </c>
      <c r="L89" s="46">
        <v>125</v>
      </c>
      <c r="M89" s="46">
        <v>10866.88</v>
      </c>
      <c r="N89" s="46">
        <v>64133.120000000003</v>
      </c>
      <c r="O89" s="47">
        <v>44866</v>
      </c>
      <c r="P89" s="48">
        <v>45046</v>
      </c>
      <c r="Q89" s="1">
        <f>VLOOKUP(D89,'[1]CLASIFICACION DE CARGOS'!J:K,2,0)</f>
        <v>4.0999999999999996</v>
      </c>
      <c r="R89" s="1">
        <f>VLOOKUP(E89,'[1]CLASIFICACION DE CARGOS'!A:B,2,0)</f>
        <v>9</v>
      </c>
      <c r="S89" s="1">
        <f t="shared" si="3"/>
        <v>0</v>
      </c>
      <c r="U89" s="49"/>
      <c r="V89" s="50"/>
    </row>
    <row r="90" spans="1:22" ht="30" customHeight="1" x14ac:dyDescent="0.25">
      <c r="A90" s="15">
        <f t="shared" si="2"/>
        <v>66</v>
      </c>
      <c r="B90" s="16">
        <v>2300201320</v>
      </c>
      <c r="C90" s="44" t="s">
        <v>121</v>
      </c>
      <c r="D90" s="17" t="s">
        <v>118</v>
      </c>
      <c r="E90" s="44" t="s">
        <v>31</v>
      </c>
      <c r="F90" s="45" t="s">
        <v>24</v>
      </c>
      <c r="G90" s="45" t="s">
        <v>25</v>
      </c>
      <c r="H90" s="46">
        <v>75000</v>
      </c>
      <c r="I90" s="46">
        <v>2152.5</v>
      </c>
      <c r="J90" s="46">
        <v>6309.38</v>
      </c>
      <c r="K90" s="46">
        <v>2280</v>
      </c>
      <c r="L90" s="46">
        <v>125</v>
      </c>
      <c r="M90" s="46">
        <v>10866.88</v>
      </c>
      <c r="N90" s="46">
        <v>64133.120000000003</v>
      </c>
      <c r="O90" s="47">
        <v>44866</v>
      </c>
      <c r="P90" s="48">
        <v>45046</v>
      </c>
      <c r="Q90" s="1">
        <f>VLOOKUP(D90,'[1]CLASIFICACION DE CARGOS'!J:K,2,0)</f>
        <v>4.0999999999999996</v>
      </c>
      <c r="R90" s="1">
        <f>VLOOKUP(E90,'[1]CLASIFICACION DE CARGOS'!A:B,2,0)</f>
        <v>9</v>
      </c>
      <c r="S90" s="1">
        <f t="shared" si="3"/>
        <v>0</v>
      </c>
      <c r="U90" s="49"/>
      <c r="V90" s="50"/>
    </row>
    <row r="91" spans="1:22" ht="30" customHeight="1" x14ac:dyDescent="0.25">
      <c r="A91" s="15">
        <f t="shared" si="2"/>
        <v>67</v>
      </c>
      <c r="B91" s="16">
        <v>3100752918</v>
      </c>
      <c r="C91" s="44" t="s">
        <v>122</v>
      </c>
      <c r="D91" s="17" t="s">
        <v>118</v>
      </c>
      <c r="E91" s="44" t="s">
        <v>31</v>
      </c>
      <c r="F91" s="45" t="s">
        <v>24</v>
      </c>
      <c r="G91" s="45" t="s">
        <v>25</v>
      </c>
      <c r="H91" s="46">
        <v>9333.33</v>
      </c>
      <c r="I91" s="46">
        <v>267.87</v>
      </c>
      <c r="J91" s="46">
        <v>0</v>
      </c>
      <c r="K91" s="46">
        <v>283.73</v>
      </c>
      <c r="L91" s="46">
        <v>1637.45</v>
      </c>
      <c r="M91" s="46">
        <v>2189.0500000000002</v>
      </c>
      <c r="N91" s="46">
        <v>7144.28</v>
      </c>
      <c r="O91" s="47">
        <v>44851</v>
      </c>
      <c r="P91" s="48">
        <v>44930</v>
      </c>
      <c r="Q91" s="1">
        <f>VLOOKUP(D91,'[1]CLASIFICACION DE CARGOS'!J:K,2,0)</f>
        <v>4.0999999999999996</v>
      </c>
      <c r="R91" s="1">
        <f>VLOOKUP(E91,'[1]CLASIFICACION DE CARGOS'!A:B,2,0)</f>
        <v>9</v>
      </c>
      <c r="S91" s="1">
        <f t="shared" si="3"/>
        <v>0</v>
      </c>
      <c r="U91" s="49"/>
      <c r="V91" s="50"/>
    </row>
    <row r="92" spans="1:22" ht="30" customHeight="1" x14ac:dyDescent="0.25">
      <c r="A92" s="15">
        <f t="shared" si="2"/>
        <v>68</v>
      </c>
      <c r="B92" s="16">
        <v>115544892</v>
      </c>
      <c r="C92" s="44" t="s">
        <v>123</v>
      </c>
      <c r="D92" s="17" t="s">
        <v>118</v>
      </c>
      <c r="E92" s="44" t="s">
        <v>31</v>
      </c>
      <c r="F92" s="45" t="s">
        <v>24</v>
      </c>
      <c r="G92" s="45" t="s">
        <v>29</v>
      </c>
      <c r="H92" s="46">
        <v>60000</v>
      </c>
      <c r="I92" s="46">
        <v>1722</v>
      </c>
      <c r="J92" s="46">
        <v>3486.68</v>
      </c>
      <c r="K92" s="46">
        <v>1824</v>
      </c>
      <c r="L92" s="46">
        <v>2475</v>
      </c>
      <c r="M92" s="46">
        <v>9507.68</v>
      </c>
      <c r="N92" s="46">
        <v>50492.32</v>
      </c>
      <c r="O92" s="47">
        <v>44872</v>
      </c>
      <c r="P92" s="48">
        <v>45053</v>
      </c>
      <c r="Q92" s="1">
        <f>VLOOKUP(D92,'[1]CLASIFICACION DE CARGOS'!J:K,2,0)</f>
        <v>4.0999999999999996</v>
      </c>
      <c r="R92" s="1">
        <f>VLOOKUP(E92,'[1]CLASIFICACION DE CARGOS'!A:B,2,0)</f>
        <v>9</v>
      </c>
      <c r="S92" s="1">
        <f t="shared" si="3"/>
        <v>0</v>
      </c>
      <c r="U92" s="49"/>
      <c r="V92" s="50"/>
    </row>
    <row r="93" spans="1:22" ht="30" customHeight="1" x14ac:dyDescent="0.25">
      <c r="A93" s="15">
        <f t="shared" si="2"/>
        <v>69</v>
      </c>
      <c r="B93" s="16">
        <v>4900773534</v>
      </c>
      <c r="C93" s="44" t="s">
        <v>124</v>
      </c>
      <c r="D93" s="17" t="s">
        <v>118</v>
      </c>
      <c r="E93" s="44" t="s">
        <v>31</v>
      </c>
      <c r="F93" s="45" t="s">
        <v>24</v>
      </c>
      <c r="G93" s="45" t="s">
        <v>25</v>
      </c>
      <c r="H93" s="46">
        <v>60000</v>
      </c>
      <c r="I93" s="46">
        <v>1722</v>
      </c>
      <c r="J93" s="46">
        <v>3486.68</v>
      </c>
      <c r="K93" s="46">
        <v>1824</v>
      </c>
      <c r="L93" s="46">
        <v>125</v>
      </c>
      <c r="M93" s="46">
        <v>7157.68</v>
      </c>
      <c r="N93" s="46">
        <v>52842.32</v>
      </c>
      <c r="O93" s="47">
        <v>44851</v>
      </c>
      <c r="P93" s="48">
        <v>45033</v>
      </c>
      <c r="Q93" s="1">
        <f>VLOOKUP(D93,'[1]CLASIFICACION DE CARGOS'!J:K,2,0)</f>
        <v>4.0999999999999996</v>
      </c>
      <c r="R93" s="1">
        <f>VLOOKUP(E93,'[1]CLASIFICACION DE CARGOS'!A:B,2,0)</f>
        <v>9</v>
      </c>
      <c r="S93" s="1">
        <f t="shared" si="3"/>
        <v>0</v>
      </c>
      <c r="U93" s="49"/>
      <c r="V93" s="50"/>
    </row>
    <row r="94" spans="1:22" ht="30" customHeight="1" x14ac:dyDescent="0.25">
      <c r="A94" s="15">
        <f t="shared" si="2"/>
        <v>70</v>
      </c>
      <c r="B94" s="16">
        <v>40224938924</v>
      </c>
      <c r="C94" s="44" t="s">
        <v>125</v>
      </c>
      <c r="D94" s="17" t="s">
        <v>118</v>
      </c>
      <c r="E94" s="44" t="s">
        <v>41</v>
      </c>
      <c r="F94" s="45" t="s">
        <v>24</v>
      </c>
      <c r="G94" s="45" t="s">
        <v>29</v>
      </c>
      <c r="H94" s="46">
        <v>45000</v>
      </c>
      <c r="I94" s="46">
        <v>1291.5</v>
      </c>
      <c r="J94" s="46">
        <v>1148.33</v>
      </c>
      <c r="K94" s="46">
        <v>1368</v>
      </c>
      <c r="L94" s="46">
        <v>125</v>
      </c>
      <c r="M94" s="46">
        <v>3932.83</v>
      </c>
      <c r="N94" s="46">
        <v>41067.17</v>
      </c>
      <c r="O94" s="47">
        <v>44835</v>
      </c>
      <c r="P94" s="48">
        <v>45023</v>
      </c>
      <c r="Q94" s="1">
        <f>VLOOKUP(D94,'[1]CLASIFICACION DE CARGOS'!J:K,2,0)</f>
        <v>4.0999999999999996</v>
      </c>
      <c r="R94" s="1">
        <f>VLOOKUP(E94,'[1]CLASIFICACION DE CARGOS'!A:B,2,0)</f>
        <v>10</v>
      </c>
      <c r="S94" s="1">
        <f t="shared" si="3"/>
        <v>0</v>
      </c>
      <c r="U94" s="49"/>
      <c r="V94" s="50"/>
    </row>
    <row r="95" spans="1:22" ht="30" customHeight="1" x14ac:dyDescent="0.25">
      <c r="A95" s="15">
        <f t="shared" si="2"/>
        <v>71</v>
      </c>
      <c r="B95" s="16">
        <v>110278371</v>
      </c>
      <c r="C95" s="44" t="s">
        <v>126</v>
      </c>
      <c r="D95" s="17" t="s">
        <v>118</v>
      </c>
      <c r="E95" s="44" t="s">
        <v>41</v>
      </c>
      <c r="F95" s="45" t="s">
        <v>24</v>
      </c>
      <c r="G95" s="45" t="s">
        <v>29</v>
      </c>
      <c r="H95" s="46">
        <v>45000</v>
      </c>
      <c r="I95" s="46">
        <v>1291.5</v>
      </c>
      <c r="J95" s="46">
        <v>1078.98</v>
      </c>
      <c r="K95" s="46">
        <v>1368</v>
      </c>
      <c r="L95" s="46">
        <v>1405.67</v>
      </c>
      <c r="M95" s="46">
        <v>5144.1499999999996</v>
      </c>
      <c r="N95" s="46">
        <v>39855.85</v>
      </c>
      <c r="O95" s="47">
        <v>44866</v>
      </c>
      <c r="P95" s="48">
        <v>45046</v>
      </c>
      <c r="Q95" s="1">
        <f>VLOOKUP(D95,'[1]CLASIFICACION DE CARGOS'!J:K,2,0)</f>
        <v>4.0999999999999996</v>
      </c>
      <c r="R95" s="1">
        <f>VLOOKUP(E95,'[1]CLASIFICACION DE CARGOS'!A:B,2,0)</f>
        <v>10</v>
      </c>
      <c r="S95" s="1">
        <f t="shared" si="3"/>
        <v>0</v>
      </c>
      <c r="U95" s="49"/>
      <c r="V95" s="50"/>
    </row>
    <row r="96" spans="1:22" ht="30" customHeight="1" x14ac:dyDescent="0.25">
      <c r="A96" s="15">
        <f t="shared" si="2"/>
        <v>72</v>
      </c>
      <c r="B96" s="16">
        <v>108124389</v>
      </c>
      <c r="C96" s="44" t="s">
        <v>127</v>
      </c>
      <c r="D96" s="17" t="s">
        <v>118</v>
      </c>
      <c r="E96" s="44" t="s">
        <v>128</v>
      </c>
      <c r="F96" s="45" t="s">
        <v>24</v>
      </c>
      <c r="G96" s="45" t="s">
        <v>25</v>
      </c>
      <c r="H96" s="46">
        <v>40000</v>
      </c>
      <c r="I96" s="46">
        <v>1148</v>
      </c>
      <c r="J96" s="46">
        <v>442.65</v>
      </c>
      <c r="K96" s="46">
        <v>1216</v>
      </c>
      <c r="L96" s="46">
        <v>125</v>
      </c>
      <c r="M96" s="46">
        <v>2931.65</v>
      </c>
      <c r="N96" s="46">
        <v>37068.35</v>
      </c>
      <c r="O96" s="47">
        <v>44805</v>
      </c>
      <c r="P96" s="48">
        <v>44985</v>
      </c>
      <c r="Q96" s="1">
        <f>VLOOKUP(D96,'[1]CLASIFICACION DE CARGOS'!J:K,2,0)</f>
        <v>4.0999999999999996</v>
      </c>
      <c r="R96" s="1">
        <f>VLOOKUP(E96,'[1]CLASIFICACION DE CARGOS'!A:B,2,0)</f>
        <v>13</v>
      </c>
      <c r="S96" s="1">
        <f t="shared" si="3"/>
        <v>0</v>
      </c>
      <c r="U96" s="49"/>
      <c r="V96" s="50"/>
    </row>
    <row r="97" spans="1:22" ht="30" customHeight="1" x14ac:dyDescent="0.25">
      <c r="A97" s="15" t="str">
        <f t="shared" si="2"/>
        <v/>
      </c>
      <c r="B97" s="10"/>
      <c r="C97" s="11" t="str">
        <f>D98</f>
        <v>DIRECCION DE AGUAS</v>
      </c>
      <c r="D97" s="12" t="s">
        <v>20</v>
      </c>
      <c r="E97" s="12" t="s">
        <v>20</v>
      </c>
      <c r="F97" s="12" t="s">
        <v>20</v>
      </c>
      <c r="G97" s="12" t="s">
        <v>20</v>
      </c>
      <c r="H97" s="12" t="s">
        <v>20</v>
      </c>
      <c r="I97" s="12" t="s">
        <v>20</v>
      </c>
      <c r="J97" s="12" t="s">
        <v>20</v>
      </c>
      <c r="K97" s="12" t="s">
        <v>20</v>
      </c>
      <c r="L97" s="12" t="s">
        <v>20</v>
      </c>
      <c r="M97" s="12" t="s">
        <v>20</v>
      </c>
      <c r="N97" s="12" t="s">
        <v>20</v>
      </c>
      <c r="O97" s="13"/>
      <c r="P97" s="14"/>
    </row>
    <row r="98" spans="1:22" ht="30" customHeight="1" x14ac:dyDescent="0.25">
      <c r="A98" s="15">
        <f t="shared" si="2"/>
        <v>73</v>
      </c>
      <c r="B98" s="16">
        <v>111325734</v>
      </c>
      <c r="C98" s="44" t="s">
        <v>129</v>
      </c>
      <c r="D98" s="17" t="s">
        <v>130</v>
      </c>
      <c r="E98" s="44" t="s">
        <v>82</v>
      </c>
      <c r="F98" s="45" t="s">
        <v>24</v>
      </c>
      <c r="G98" s="45" t="s">
        <v>29</v>
      </c>
      <c r="H98" s="46">
        <v>185000</v>
      </c>
      <c r="I98" s="46">
        <v>5309.5</v>
      </c>
      <c r="J98" s="46">
        <v>32269.54</v>
      </c>
      <c r="K98" s="46">
        <v>4943.8</v>
      </c>
      <c r="L98" s="46">
        <v>125</v>
      </c>
      <c r="M98" s="46">
        <v>42647.839999999997</v>
      </c>
      <c r="N98" s="46">
        <v>142352.16</v>
      </c>
      <c r="O98" s="47">
        <v>44605</v>
      </c>
      <c r="P98" s="48">
        <v>44773</v>
      </c>
      <c r="Q98" s="1">
        <f>VLOOKUP(D98,'[1]CLASIFICACION DE CARGOS'!J:K,2,0)</f>
        <v>4.2</v>
      </c>
      <c r="R98" s="1">
        <f>VLOOKUP(E98,'[1]CLASIFICACION DE CARGOS'!A:B,2,0)</f>
        <v>4</v>
      </c>
      <c r="S98" s="1">
        <f>IF(Q98=Q96,0,1)</f>
        <v>1</v>
      </c>
      <c r="U98" s="49"/>
      <c r="V98" s="50"/>
    </row>
    <row r="99" spans="1:22" ht="30" customHeight="1" x14ac:dyDescent="0.25">
      <c r="A99" s="15">
        <f t="shared" si="2"/>
        <v>74</v>
      </c>
      <c r="B99" s="16">
        <v>102635307</v>
      </c>
      <c r="C99" s="44" t="s">
        <v>131</v>
      </c>
      <c r="D99" s="17" t="s">
        <v>130</v>
      </c>
      <c r="E99" s="44" t="s">
        <v>55</v>
      </c>
      <c r="F99" s="45" t="s">
        <v>24</v>
      </c>
      <c r="G99" s="45" t="s">
        <v>25</v>
      </c>
      <c r="H99" s="46">
        <v>140000</v>
      </c>
      <c r="I99" s="46">
        <v>4018</v>
      </c>
      <c r="J99" s="46">
        <v>21514.37</v>
      </c>
      <c r="K99" s="46">
        <v>4256</v>
      </c>
      <c r="L99" s="46">
        <v>125</v>
      </c>
      <c r="M99" s="46">
        <v>29913.37</v>
      </c>
      <c r="N99" s="46">
        <v>110086.63</v>
      </c>
      <c r="O99" s="47">
        <v>44866</v>
      </c>
      <c r="P99" s="48">
        <v>45046</v>
      </c>
      <c r="Q99" s="1">
        <f>VLOOKUP(D99,'[1]CLASIFICACION DE CARGOS'!J:K,2,0)</f>
        <v>4.2</v>
      </c>
      <c r="R99" s="1">
        <f>VLOOKUP(E99,'[1]CLASIFICACION DE CARGOS'!A:B,2,0)</f>
        <v>6</v>
      </c>
      <c r="S99" s="1">
        <f t="shared" si="3"/>
        <v>0</v>
      </c>
      <c r="U99" s="49"/>
      <c r="V99" s="50"/>
    </row>
    <row r="100" spans="1:22" ht="30" customHeight="1" x14ac:dyDescent="0.25">
      <c r="A100" s="15">
        <f t="shared" si="2"/>
        <v>75</v>
      </c>
      <c r="B100" s="16">
        <v>40222880615</v>
      </c>
      <c r="C100" s="44" t="s">
        <v>132</v>
      </c>
      <c r="D100" s="17" t="s">
        <v>130</v>
      </c>
      <c r="E100" s="44" t="s">
        <v>23</v>
      </c>
      <c r="F100" s="45" t="s">
        <v>24</v>
      </c>
      <c r="G100" s="45" t="s">
        <v>29</v>
      </c>
      <c r="H100" s="46">
        <v>80000</v>
      </c>
      <c r="I100" s="46">
        <v>2296</v>
      </c>
      <c r="J100" s="46">
        <v>7400.87</v>
      </c>
      <c r="K100" s="46">
        <v>2432</v>
      </c>
      <c r="L100" s="46">
        <v>125</v>
      </c>
      <c r="M100" s="46">
        <v>12253.87</v>
      </c>
      <c r="N100" s="46">
        <v>67746.13</v>
      </c>
      <c r="O100" s="47">
        <v>44774</v>
      </c>
      <c r="P100" s="48">
        <v>44957</v>
      </c>
      <c r="Q100" s="1">
        <f>VLOOKUP(D100,'[1]CLASIFICACION DE CARGOS'!J:K,2,0)</f>
        <v>4.2</v>
      </c>
      <c r="R100" s="1">
        <f>VLOOKUP(E100,'[1]CLASIFICACION DE CARGOS'!A:B,2,0)</f>
        <v>7</v>
      </c>
      <c r="S100" s="1">
        <f t="shared" si="3"/>
        <v>0</v>
      </c>
      <c r="U100" s="49"/>
      <c r="V100" s="50"/>
    </row>
    <row r="101" spans="1:22" ht="30" customHeight="1" x14ac:dyDescent="0.25">
      <c r="A101" s="15" t="str">
        <f t="shared" si="2"/>
        <v/>
      </c>
      <c r="B101" s="10"/>
      <c r="C101" s="11" t="str">
        <f>D102</f>
        <v>DIRECCION DE RECURSOS MINEROS</v>
      </c>
      <c r="D101" s="12" t="s">
        <v>20</v>
      </c>
      <c r="E101" s="12" t="s">
        <v>20</v>
      </c>
      <c r="F101" s="12" t="s">
        <v>20</v>
      </c>
      <c r="G101" s="12" t="s">
        <v>20</v>
      </c>
      <c r="H101" s="12" t="s">
        <v>20</v>
      </c>
      <c r="I101" s="12" t="s">
        <v>20</v>
      </c>
      <c r="J101" s="12" t="s">
        <v>20</v>
      </c>
      <c r="K101" s="12" t="s">
        <v>20</v>
      </c>
      <c r="L101" s="12" t="s">
        <v>20</v>
      </c>
      <c r="M101" s="12" t="s">
        <v>20</v>
      </c>
      <c r="N101" s="12" t="s">
        <v>20</v>
      </c>
      <c r="O101" s="13"/>
      <c r="P101" s="14"/>
    </row>
    <row r="102" spans="1:22" ht="30" customHeight="1" x14ac:dyDescent="0.25">
      <c r="A102" s="15">
        <f t="shared" si="2"/>
        <v>76</v>
      </c>
      <c r="B102" s="16">
        <v>114935851</v>
      </c>
      <c r="C102" s="44" t="s">
        <v>133</v>
      </c>
      <c r="D102" s="17" t="s">
        <v>134</v>
      </c>
      <c r="E102" s="44" t="s">
        <v>82</v>
      </c>
      <c r="F102" s="45" t="s">
        <v>24</v>
      </c>
      <c r="G102" s="45" t="s">
        <v>25</v>
      </c>
      <c r="H102" s="46">
        <v>185000</v>
      </c>
      <c r="I102" s="46">
        <v>5309.5</v>
      </c>
      <c r="J102" s="46">
        <v>32269.54</v>
      </c>
      <c r="K102" s="46">
        <v>4943.8</v>
      </c>
      <c r="L102" s="46">
        <v>125</v>
      </c>
      <c r="M102" s="46">
        <v>42647.839999999997</v>
      </c>
      <c r="N102" s="46">
        <v>142352.16</v>
      </c>
      <c r="O102" s="47">
        <v>44774</v>
      </c>
      <c r="P102" s="48">
        <v>44957</v>
      </c>
      <c r="Q102" s="1">
        <f>VLOOKUP(D102,'[1]CLASIFICACION DE CARGOS'!J:K,2,0)</f>
        <v>4.3</v>
      </c>
      <c r="R102" s="1">
        <f>VLOOKUP(E102,'[1]CLASIFICACION DE CARGOS'!A:B,2,0)</f>
        <v>4</v>
      </c>
      <c r="S102" s="1">
        <f>IF(Q102=Q100,0,1)</f>
        <v>1</v>
      </c>
      <c r="U102" s="49"/>
      <c r="V102" s="50"/>
    </row>
    <row r="103" spans="1:22" ht="30" customHeight="1" x14ac:dyDescent="0.25">
      <c r="A103" s="15">
        <f t="shared" si="2"/>
        <v>77</v>
      </c>
      <c r="B103" s="16">
        <v>40224603841</v>
      </c>
      <c r="C103" s="44" t="s">
        <v>135</v>
      </c>
      <c r="D103" s="17" t="s">
        <v>134</v>
      </c>
      <c r="E103" s="44" t="s">
        <v>35</v>
      </c>
      <c r="F103" s="45" t="s">
        <v>24</v>
      </c>
      <c r="G103" s="45" t="s">
        <v>25</v>
      </c>
      <c r="H103" s="46">
        <v>60000</v>
      </c>
      <c r="I103" s="46">
        <v>1722</v>
      </c>
      <c r="J103" s="46">
        <v>3486.68</v>
      </c>
      <c r="K103" s="46">
        <v>1824</v>
      </c>
      <c r="L103" s="46">
        <v>125</v>
      </c>
      <c r="M103" s="46">
        <v>7157.68</v>
      </c>
      <c r="N103" s="46">
        <v>52842.32</v>
      </c>
      <c r="O103" s="47">
        <v>44866</v>
      </c>
      <c r="P103" s="48">
        <v>45046</v>
      </c>
      <c r="Q103" s="1">
        <f>VLOOKUP(D103,'[1]CLASIFICACION DE CARGOS'!J:K,2,0)</f>
        <v>4.3</v>
      </c>
      <c r="R103" s="1">
        <f>VLOOKUP(E103,'[1]CLASIFICACION DE CARGOS'!A:B,2,0)</f>
        <v>13</v>
      </c>
      <c r="S103" s="1">
        <f t="shared" si="3"/>
        <v>0</v>
      </c>
      <c r="U103" s="49"/>
      <c r="V103" s="50"/>
    </row>
    <row r="104" spans="1:22" ht="30" customHeight="1" x14ac:dyDescent="0.25">
      <c r="A104" s="15">
        <f t="shared" si="2"/>
        <v>78</v>
      </c>
      <c r="B104" s="16">
        <v>40245300559</v>
      </c>
      <c r="C104" s="44" t="s">
        <v>136</v>
      </c>
      <c r="D104" s="17" t="s">
        <v>134</v>
      </c>
      <c r="E104" s="44" t="s">
        <v>35</v>
      </c>
      <c r="F104" s="45" t="s">
        <v>24</v>
      </c>
      <c r="G104" s="45" t="s">
        <v>29</v>
      </c>
      <c r="H104" s="46">
        <v>60000</v>
      </c>
      <c r="I104" s="46">
        <v>1722</v>
      </c>
      <c r="J104" s="46">
        <v>3486.68</v>
      </c>
      <c r="K104" s="46">
        <v>1824</v>
      </c>
      <c r="L104" s="46">
        <v>125</v>
      </c>
      <c r="M104" s="46">
        <v>7157.68</v>
      </c>
      <c r="N104" s="46">
        <v>52842.32</v>
      </c>
      <c r="O104" s="47">
        <v>44866</v>
      </c>
      <c r="P104" s="48">
        <v>45046</v>
      </c>
      <c r="Q104" s="1">
        <f>VLOOKUP(D104,'[1]CLASIFICACION DE CARGOS'!J:K,2,0)</f>
        <v>4.3</v>
      </c>
      <c r="R104" s="1">
        <f>VLOOKUP(E104,'[1]CLASIFICACION DE CARGOS'!A:B,2,0)</f>
        <v>13</v>
      </c>
      <c r="S104" s="1">
        <f t="shared" si="3"/>
        <v>0</v>
      </c>
      <c r="U104" s="49"/>
      <c r="V104" s="50"/>
    </row>
    <row r="105" spans="1:22" ht="30" customHeight="1" x14ac:dyDescent="0.25">
      <c r="A105" s="15" t="str">
        <f t="shared" si="2"/>
        <v/>
      </c>
      <c r="B105" s="10"/>
      <c r="C105" s="11" t="str">
        <f>D106</f>
        <v>VICEMINISTERIO DE COOPERACION INTERNACIONAL</v>
      </c>
      <c r="D105" s="12" t="s">
        <v>20</v>
      </c>
      <c r="E105" s="12" t="s">
        <v>20</v>
      </c>
      <c r="F105" s="12" t="s">
        <v>20</v>
      </c>
      <c r="G105" s="12" t="s">
        <v>20</v>
      </c>
      <c r="H105" s="12" t="s">
        <v>20</v>
      </c>
      <c r="I105" s="12" t="s">
        <v>20</v>
      </c>
      <c r="J105" s="12" t="s">
        <v>20</v>
      </c>
      <c r="K105" s="12" t="s">
        <v>20</v>
      </c>
      <c r="L105" s="12" t="s">
        <v>20</v>
      </c>
      <c r="M105" s="12" t="s">
        <v>20</v>
      </c>
      <c r="N105" s="12" t="s">
        <v>20</v>
      </c>
      <c r="O105" s="13"/>
      <c r="P105" s="14"/>
    </row>
    <row r="106" spans="1:22" ht="30" customHeight="1" x14ac:dyDescent="0.25">
      <c r="A106" s="15">
        <f t="shared" si="2"/>
        <v>79</v>
      </c>
      <c r="B106" s="16">
        <v>107590598</v>
      </c>
      <c r="C106" s="44" t="s">
        <v>137</v>
      </c>
      <c r="D106" s="17" t="s">
        <v>138</v>
      </c>
      <c r="E106" s="44" t="s">
        <v>31</v>
      </c>
      <c r="F106" s="45" t="s">
        <v>24</v>
      </c>
      <c r="G106" s="45" t="s">
        <v>25</v>
      </c>
      <c r="H106" s="46">
        <v>75000</v>
      </c>
      <c r="I106" s="46">
        <v>2152.5</v>
      </c>
      <c r="J106" s="46">
        <v>6309.38</v>
      </c>
      <c r="K106" s="46">
        <v>2280</v>
      </c>
      <c r="L106" s="46">
        <v>125</v>
      </c>
      <c r="M106" s="46">
        <v>10866.88</v>
      </c>
      <c r="N106" s="46">
        <v>64133.120000000003</v>
      </c>
      <c r="O106" s="47">
        <v>44830</v>
      </c>
      <c r="P106" s="48">
        <v>45011</v>
      </c>
      <c r="Q106" s="1">
        <f>VLOOKUP(D106,'[1]CLASIFICACION DE CARGOS'!J:K,2,0)</f>
        <v>5</v>
      </c>
      <c r="R106" s="1">
        <f>VLOOKUP(E106,'[1]CLASIFICACION DE CARGOS'!A:B,2,0)</f>
        <v>9</v>
      </c>
      <c r="S106" s="1">
        <f>IF(Q106=Q104,0,1)</f>
        <v>1</v>
      </c>
      <c r="U106" s="49"/>
      <c r="V106" s="50"/>
    </row>
    <row r="107" spans="1:22" ht="30" customHeight="1" x14ac:dyDescent="0.25">
      <c r="A107" s="15">
        <f t="shared" si="2"/>
        <v>80</v>
      </c>
      <c r="B107" s="16">
        <v>40224233532</v>
      </c>
      <c r="C107" s="44" t="s">
        <v>139</v>
      </c>
      <c r="D107" s="17" t="s">
        <v>138</v>
      </c>
      <c r="E107" s="44" t="s">
        <v>31</v>
      </c>
      <c r="F107" s="45" t="s">
        <v>24</v>
      </c>
      <c r="G107" s="45" t="s">
        <v>29</v>
      </c>
      <c r="H107" s="46">
        <v>70000</v>
      </c>
      <c r="I107" s="46">
        <v>2009</v>
      </c>
      <c r="J107" s="46">
        <v>4763.5</v>
      </c>
      <c r="K107" s="46">
        <v>2128</v>
      </c>
      <c r="L107" s="46">
        <v>3149.9</v>
      </c>
      <c r="M107" s="46">
        <v>12050.4</v>
      </c>
      <c r="N107" s="46">
        <v>57949.599999999999</v>
      </c>
      <c r="O107" s="47">
        <v>44713</v>
      </c>
      <c r="P107" s="48">
        <v>44895</v>
      </c>
      <c r="Q107" s="1">
        <f>VLOOKUP(D107,'[1]CLASIFICACION DE CARGOS'!J:K,2,0)</f>
        <v>5</v>
      </c>
      <c r="R107" s="1">
        <f>VLOOKUP(E107,'[1]CLASIFICACION DE CARGOS'!A:B,2,0)</f>
        <v>9</v>
      </c>
      <c r="S107" s="1">
        <f t="shared" si="3"/>
        <v>0</v>
      </c>
      <c r="U107" s="49"/>
      <c r="V107" s="50"/>
    </row>
    <row r="108" spans="1:22" ht="30" customHeight="1" x14ac:dyDescent="0.25">
      <c r="A108" s="15">
        <f t="shared" si="2"/>
        <v>81</v>
      </c>
      <c r="B108" s="16">
        <v>40238355891</v>
      </c>
      <c r="C108" s="44" t="s">
        <v>140</v>
      </c>
      <c r="D108" s="17" t="s">
        <v>138</v>
      </c>
      <c r="E108" s="44" t="s">
        <v>141</v>
      </c>
      <c r="F108" s="45" t="s">
        <v>24</v>
      </c>
      <c r="G108" s="45" t="s">
        <v>29</v>
      </c>
      <c r="H108" s="46">
        <v>40000</v>
      </c>
      <c r="I108" s="46">
        <v>1148</v>
      </c>
      <c r="J108" s="46">
        <v>0</v>
      </c>
      <c r="K108" s="46">
        <v>1216</v>
      </c>
      <c r="L108" s="46">
        <v>125</v>
      </c>
      <c r="M108" s="46">
        <v>2489</v>
      </c>
      <c r="N108" s="46">
        <v>37511</v>
      </c>
      <c r="O108" s="47">
        <v>44866</v>
      </c>
      <c r="P108" s="48">
        <v>45046</v>
      </c>
      <c r="Q108" s="1">
        <f>VLOOKUP(D108,'[1]CLASIFICACION DE CARGOS'!J:K,2,0)</f>
        <v>5</v>
      </c>
      <c r="R108" s="1">
        <f>VLOOKUP(E108,'[1]CLASIFICACION DE CARGOS'!A:B,2,0)</f>
        <v>9</v>
      </c>
      <c r="S108" s="1">
        <f t="shared" si="3"/>
        <v>0</v>
      </c>
      <c r="U108" s="49"/>
      <c r="V108" s="50"/>
    </row>
    <row r="109" spans="1:22" ht="30" customHeight="1" x14ac:dyDescent="0.25">
      <c r="A109" s="15">
        <f t="shared" si="2"/>
        <v>82</v>
      </c>
      <c r="B109" s="16">
        <v>40212877829</v>
      </c>
      <c r="C109" s="44" t="s">
        <v>142</v>
      </c>
      <c r="D109" s="17" t="s">
        <v>138</v>
      </c>
      <c r="E109" s="44" t="s">
        <v>41</v>
      </c>
      <c r="F109" s="45" t="s">
        <v>24</v>
      </c>
      <c r="G109" s="45" t="s">
        <v>29</v>
      </c>
      <c r="H109" s="46">
        <v>30000</v>
      </c>
      <c r="I109" s="46">
        <v>861</v>
      </c>
      <c r="J109" s="46">
        <v>0</v>
      </c>
      <c r="K109" s="46">
        <v>912</v>
      </c>
      <c r="L109" s="46">
        <v>125</v>
      </c>
      <c r="M109" s="46">
        <v>1898</v>
      </c>
      <c r="N109" s="46">
        <v>28102</v>
      </c>
      <c r="O109" s="47">
        <v>44805</v>
      </c>
      <c r="P109" s="48">
        <v>44985</v>
      </c>
      <c r="Q109" s="1">
        <f>VLOOKUP(D109,'[1]CLASIFICACION DE CARGOS'!J:K,2,0)</f>
        <v>5</v>
      </c>
      <c r="R109" s="1">
        <f>VLOOKUP(E109,'[1]CLASIFICACION DE CARGOS'!A:B,2,0)</f>
        <v>10</v>
      </c>
      <c r="S109" s="1">
        <f t="shared" si="3"/>
        <v>0</v>
      </c>
      <c r="U109" s="49"/>
      <c r="V109" s="50"/>
    </row>
    <row r="110" spans="1:22" ht="38.25" x14ac:dyDescent="0.25">
      <c r="A110" s="15" t="str">
        <f t="shared" si="2"/>
        <v/>
      </c>
      <c r="B110" s="10"/>
      <c r="C110" s="11" t="str">
        <f>D111</f>
        <v>DIRECCION DE ADAPATACION Y MITIGACION DEL CAMBIO CLIMATICO-MIMARENA</v>
      </c>
      <c r="D110" s="12" t="s">
        <v>20</v>
      </c>
      <c r="E110" s="12" t="s">
        <v>20</v>
      </c>
      <c r="F110" s="12" t="s">
        <v>20</v>
      </c>
      <c r="G110" s="12" t="s">
        <v>20</v>
      </c>
      <c r="H110" s="12" t="s">
        <v>20</v>
      </c>
      <c r="I110" s="12" t="s">
        <v>20</v>
      </c>
      <c r="J110" s="12" t="s">
        <v>20</v>
      </c>
      <c r="K110" s="12" t="s">
        <v>20</v>
      </c>
      <c r="L110" s="12" t="s">
        <v>20</v>
      </c>
      <c r="M110" s="12" t="s">
        <v>20</v>
      </c>
      <c r="N110" s="12" t="s">
        <v>20</v>
      </c>
      <c r="O110" s="13"/>
      <c r="P110" s="14"/>
    </row>
    <row r="111" spans="1:22" ht="30" customHeight="1" x14ac:dyDescent="0.25">
      <c r="A111" s="15">
        <f t="shared" si="2"/>
        <v>83</v>
      </c>
      <c r="B111" s="16">
        <v>219028649</v>
      </c>
      <c r="C111" s="44" t="s">
        <v>143</v>
      </c>
      <c r="D111" s="17" t="s">
        <v>144</v>
      </c>
      <c r="E111" s="44" t="s">
        <v>55</v>
      </c>
      <c r="F111" s="45" t="s">
        <v>24</v>
      </c>
      <c r="G111" s="45" t="s">
        <v>25</v>
      </c>
      <c r="H111" s="46">
        <v>115000</v>
      </c>
      <c r="I111" s="46">
        <v>3300.5</v>
      </c>
      <c r="J111" s="46">
        <v>15633.74</v>
      </c>
      <c r="K111" s="46">
        <v>3496</v>
      </c>
      <c r="L111" s="46">
        <v>125</v>
      </c>
      <c r="M111" s="46">
        <v>22555.24</v>
      </c>
      <c r="N111" s="46">
        <v>92444.76</v>
      </c>
      <c r="O111" s="47">
        <v>44837</v>
      </c>
      <c r="P111" s="48">
        <v>45019</v>
      </c>
      <c r="Q111" s="1">
        <f>VLOOKUP(D111,'[1]CLASIFICACION DE CARGOS'!J:K,2,0)</f>
        <v>5.2</v>
      </c>
      <c r="R111" s="1">
        <f>VLOOKUP(E111,'[1]CLASIFICACION DE CARGOS'!A:B,2,0)</f>
        <v>6</v>
      </c>
      <c r="S111" s="1">
        <f>IF(Q111=Q109,0,1)</f>
        <v>1</v>
      </c>
      <c r="U111" s="49"/>
      <c r="V111" s="50"/>
    </row>
    <row r="112" spans="1:22" ht="30" customHeight="1" x14ac:dyDescent="0.25">
      <c r="A112" s="15">
        <f t="shared" si="2"/>
        <v>84</v>
      </c>
      <c r="B112" s="16">
        <v>40209996517</v>
      </c>
      <c r="C112" s="44" t="s">
        <v>145</v>
      </c>
      <c r="D112" s="17" t="s">
        <v>144</v>
      </c>
      <c r="E112" s="44" t="s">
        <v>146</v>
      </c>
      <c r="F112" s="45" t="s">
        <v>24</v>
      </c>
      <c r="G112" s="45" t="s">
        <v>29</v>
      </c>
      <c r="H112" s="46">
        <v>60000</v>
      </c>
      <c r="I112" s="46">
        <v>1722</v>
      </c>
      <c r="J112" s="46">
        <v>3486.68</v>
      </c>
      <c r="K112" s="46">
        <v>1824</v>
      </c>
      <c r="L112" s="46">
        <v>125</v>
      </c>
      <c r="M112" s="46">
        <v>7157.68</v>
      </c>
      <c r="N112" s="46">
        <v>52842.32</v>
      </c>
      <c r="O112" s="47">
        <v>44830</v>
      </c>
      <c r="P112" s="48">
        <v>45011</v>
      </c>
      <c r="Q112" s="1">
        <f>VLOOKUP(D112,'[1]CLASIFICACION DE CARGOS'!J:K,2,0)</f>
        <v>5.2</v>
      </c>
      <c r="R112" s="1">
        <f>VLOOKUP(E112,'[1]CLASIFICACION DE CARGOS'!A:B,2,0)</f>
        <v>9</v>
      </c>
      <c r="S112" s="1">
        <f t="shared" si="3"/>
        <v>0</v>
      </c>
      <c r="U112" s="49"/>
      <c r="V112" s="50"/>
    </row>
    <row r="113" spans="1:22" ht="30" customHeight="1" x14ac:dyDescent="0.25">
      <c r="A113" s="15">
        <f t="shared" si="2"/>
        <v>85</v>
      </c>
      <c r="B113" s="16">
        <v>40231436086</v>
      </c>
      <c r="C113" s="44" t="s">
        <v>147</v>
      </c>
      <c r="D113" s="17" t="s">
        <v>144</v>
      </c>
      <c r="E113" s="44" t="s">
        <v>41</v>
      </c>
      <c r="F113" s="45" t="s">
        <v>24</v>
      </c>
      <c r="G113" s="45" t="s">
        <v>29</v>
      </c>
      <c r="H113" s="46">
        <v>35000</v>
      </c>
      <c r="I113" s="46">
        <v>1004.5</v>
      </c>
      <c r="J113" s="46">
        <v>0</v>
      </c>
      <c r="K113" s="46">
        <v>1064</v>
      </c>
      <c r="L113" s="46">
        <v>125</v>
      </c>
      <c r="M113" s="46">
        <v>2193.5</v>
      </c>
      <c r="N113" s="46">
        <v>32806.5</v>
      </c>
      <c r="O113" s="47">
        <v>44830</v>
      </c>
      <c r="P113" s="48">
        <v>45011</v>
      </c>
      <c r="Q113" s="1">
        <f>VLOOKUP(D113,'[1]CLASIFICACION DE CARGOS'!J:K,2,0)</f>
        <v>5.2</v>
      </c>
      <c r="R113" s="1">
        <f>VLOOKUP(E113,'[1]CLASIFICACION DE CARGOS'!A:B,2,0)</f>
        <v>10</v>
      </c>
      <c r="S113" s="1">
        <f t="shared" si="3"/>
        <v>0</v>
      </c>
      <c r="U113" s="49"/>
      <c r="V113" s="50"/>
    </row>
    <row r="114" spans="1:22" ht="30" customHeight="1" x14ac:dyDescent="0.25">
      <c r="A114" s="15" t="str">
        <f t="shared" si="2"/>
        <v/>
      </c>
      <c r="B114" s="10"/>
      <c r="C114" s="11" t="str">
        <f>D115</f>
        <v>DIRECCION DE MECANISMOS FINANCIEROS Y MANEJO DE PORTAFOLIO</v>
      </c>
      <c r="D114" s="12" t="s">
        <v>20</v>
      </c>
      <c r="E114" s="12" t="s">
        <v>20</v>
      </c>
      <c r="F114" s="12" t="s">
        <v>20</v>
      </c>
      <c r="G114" s="12" t="s">
        <v>20</v>
      </c>
      <c r="H114" s="12" t="s">
        <v>20</v>
      </c>
      <c r="I114" s="12" t="s">
        <v>20</v>
      </c>
      <c r="J114" s="12" t="s">
        <v>20</v>
      </c>
      <c r="K114" s="12" t="s">
        <v>20</v>
      </c>
      <c r="L114" s="12" t="s">
        <v>20</v>
      </c>
      <c r="M114" s="12" t="s">
        <v>20</v>
      </c>
      <c r="N114" s="12" t="s">
        <v>20</v>
      </c>
      <c r="O114" s="13"/>
      <c r="P114" s="14"/>
    </row>
    <row r="115" spans="1:22" ht="30" customHeight="1" x14ac:dyDescent="0.25">
      <c r="A115" s="15">
        <f t="shared" si="2"/>
        <v>86</v>
      </c>
      <c r="B115" s="16">
        <v>118578558</v>
      </c>
      <c r="C115" s="44" t="s">
        <v>148</v>
      </c>
      <c r="D115" s="17" t="s">
        <v>149</v>
      </c>
      <c r="E115" s="44" t="s">
        <v>82</v>
      </c>
      <c r="F115" s="45" t="s">
        <v>24</v>
      </c>
      <c r="G115" s="45" t="s">
        <v>25</v>
      </c>
      <c r="H115" s="46">
        <v>185000</v>
      </c>
      <c r="I115" s="46">
        <v>5309.5</v>
      </c>
      <c r="J115" s="46">
        <v>32269.54</v>
      </c>
      <c r="K115" s="46">
        <v>4943.8</v>
      </c>
      <c r="L115" s="46">
        <v>125</v>
      </c>
      <c r="M115" s="46">
        <v>42647.839999999997</v>
      </c>
      <c r="N115" s="46">
        <v>142352.16</v>
      </c>
      <c r="O115" s="47">
        <v>44844</v>
      </c>
      <c r="P115" s="48">
        <v>45026</v>
      </c>
      <c r="Q115" s="1">
        <f>VLOOKUP(D115,'[1]CLASIFICACION DE CARGOS'!J:K,2,0)</f>
        <v>5.3</v>
      </c>
      <c r="R115" s="1">
        <f>VLOOKUP(E115,'[1]CLASIFICACION DE CARGOS'!A:B,2,0)</f>
        <v>4</v>
      </c>
      <c r="S115" s="1">
        <f>IF(Q115=Q113,0,1)</f>
        <v>1</v>
      </c>
      <c r="U115" s="49"/>
      <c r="V115" s="50"/>
    </row>
    <row r="116" spans="1:22" ht="30" customHeight="1" x14ac:dyDescent="0.25">
      <c r="A116" s="15" t="str">
        <f t="shared" si="2"/>
        <v/>
      </c>
      <c r="B116" s="10"/>
      <c r="C116" s="11" t="str">
        <f>D117</f>
        <v>VICEMINISTERIO DE RECURSOS COSTEROS Y MARINOS</v>
      </c>
      <c r="D116" s="12" t="s">
        <v>20</v>
      </c>
      <c r="E116" s="12" t="s">
        <v>20</v>
      </c>
      <c r="F116" s="12" t="s">
        <v>20</v>
      </c>
      <c r="G116" s="12" t="s">
        <v>20</v>
      </c>
      <c r="H116" s="12" t="s">
        <v>20</v>
      </c>
      <c r="I116" s="12" t="s">
        <v>20</v>
      </c>
      <c r="J116" s="12" t="s">
        <v>20</v>
      </c>
      <c r="K116" s="12" t="s">
        <v>20</v>
      </c>
      <c r="L116" s="12" t="s">
        <v>20</v>
      </c>
      <c r="M116" s="12" t="s">
        <v>20</v>
      </c>
      <c r="N116" s="12" t="s">
        <v>20</v>
      </c>
      <c r="O116" s="13"/>
      <c r="P116" s="14"/>
    </row>
    <row r="117" spans="1:22" ht="30" customHeight="1" x14ac:dyDescent="0.25">
      <c r="A117" s="15">
        <f t="shared" si="2"/>
        <v>87</v>
      </c>
      <c r="B117" s="16">
        <v>40224163713</v>
      </c>
      <c r="C117" s="44" t="s">
        <v>150</v>
      </c>
      <c r="D117" s="17" t="s">
        <v>151</v>
      </c>
      <c r="E117" s="44" t="s">
        <v>152</v>
      </c>
      <c r="F117" s="45" t="s">
        <v>24</v>
      </c>
      <c r="G117" s="45" t="s">
        <v>25</v>
      </c>
      <c r="H117" s="46">
        <v>55000</v>
      </c>
      <c r="I117" s="46">
        <v>1578.5</v>
      </c>
      <c r="J117" s="46">
        <v>2559.6799999999998</v>
      </c>
      <c r="K117" s="46">
        <v>1672</v>
      </c>
      <c r="L117" s="46">
        <v>175</v>
      </c>
      <c r="M117" s="46">
        <v>5985.18</v>
      </c>
      <c r="N117" s="46">
        <v>49014.82</v>
      </c>
      <c r="O117" s="47">
        <v>44805</v>
      </c>
      <c r="P117" s="48">
        <v>44985</v>
      </c>
      <c r="Q117" s="1">
        <f>VLOOKUP(D117,'[1]CLASIFICACION DE CARGOS'!J:K,2,0)</f>
        <v>6</v>
      </c>
      <c r="R117" s="1">
        <f>VLOOKUP(E117,'[1]CLASIFICACION DE CARGOS'!A:B,2,0)</f>
        <v>8</v>
      </c>
      <c r="S117" s="1">
        <f>IF(Q117=Q115,0,1)</f>
        <v>1</v>
      </c>
      <c r="U117" s="49"/>
      <c r="V117" s="50"/>
    </row>
    <row r="118" spans="1:22" ht="30" customHeight="1" x14ac:dyDescent="0.25">
      <c r="A118" s="15">
        <f t="shared" si="2"/>
        <v>88</v>
      </c>
      <c r="B118" s="16">
        <v>101419984</v>
      </c>
      <c r="C118" s="44" t="s">
        <v>153</v>
      </c>
      <c r="D118" s="17" t="s">
        <v>151</v>
      </c>
      <c r="E118" s="44" t="s">
        <v>154</v>
      </c>
      <c r="F118" s="45" t="s">
        <v>24</v>
      </c>
      <c r="G118" s="45" t="s">
        <v>25</v>
      </c>
      <c r="H118" s="46">
        <v>60000</v>
      </c>
      <c r="I118" s="46">
        <v>1722</v>
      </c>
      <c r="J118" s="46">
        <v>0</v>
      </c>
      <c r="K118" s="46">
        <v>1824</v>
      </c>
      <c r="L118" s="46">
        <v>5103.07</v>
      </c>
      <c r="M118" s="46">
        <v>8649.07</v>
      </c>
      <c r="N118" s="46">
        <v>51350.93</v>
      </c>
      <c r="O118" s="47">
        <v>44805</v>
      </c>
      <c r="P118" s="48">
        <v>44985</v>
      </c>
      <c r="Q118" s="1">
        <f>VLOOKUP(D118,'[1]CLASIFICACION DE CARGOS'!J:K,2,0)</f>
        <v>6</v>
      </c>
      <c r="R118" s="1">
        <f>VLOOKUP(E118,'[1]CLASIFICACION DE CARGOS'!A:B,2,0)</f>
        <v>13</v>
      </c>
      <c r="S118" s="1">
        <f t="shared" si="3"/>
        <v>0</v>
      </c>
      <c r="U118" s="49"/>
      <c r="V118" s="50"/>
    </row>
    <row r="119" spans="1:22" ht="30" customHeight="1" x14ac:dyDescent="0.25">
      <c r="A119" s="15">
        <f t="shared" si="2"/>
        <v>89</v>
      </c>
      <c r="B119" s="16">
        <v>40200412803</v>
      </c>
      <c r="C119" s="44" t="s">
        <v>155</v>
      </c>
      <c r="D119" s="17" t="s">
        <v>151</v>
      </c>
      <c r="E119" s="44" t="s">
        <v>156</v>
      </c>
      <c r="F119" s="45" t="s">
        <v>24</v>
      </c>
      <c r="G119" s="45" t="s">
        <v>29</v>
      </c>
      <c r="H119" s="46">
        <v>50000</v>
      </c>
      <c r="I119" s="46">
        <v>1435</v>
      </c>
      <c r="J119" s="46">
        <v>0</v>
      </c>
      <c r="K119" s="46">
        <v>1520</v>
      </c>
      <c r="L119" s="46">
        <v>125</v>
      </c>
      <c r="M119" s="46">
        <v>3080</v>
      </c>
      <c r="N119" s="46">
        <v>46920</v>
      </c>
      <c r="O119" s="47">
        <v>44805</v>
      </c>
      <c r="P119" s="48">
        <v>44985</v>
      </c>
      <c r="Q119" s="1">
        <f>VLOOKUP(D119,'[1]CLASIFICACION DE CARGOS'!J:K,2,0)</f>
        <v>6</v>
      </c>
      <c r="R119" s="1">
        <f>VLOOKUP(E119,'[1]CLASIFICACION DE CARGOS'!A:B,2,0)</f>
        <v>13</v>
      </c>
      <c r="S119" s="1">
        <f t="shared" si="3"/>
        <v>0</v>
      </c>
      <c r="U119" s="49"/>
      <c r="V119" s="50"/>
    </row>
    <row r="120" spans="1:22" ht="30" customHeight="1" x14ac:dyDescent="0.25">
      <c r="A120" s="15">
        <f t="shared" si="2"/>
        <v>90</v>
      </c>
      <c r="B120" s="16">
        <v>40239626159</v>
      </c>
      <c r="C120" s="44" t="s">
        <v>157</v>
      </c>
      <c r="D120" s="17" t="s">
        <v>151</v>
      </c>
      <c r="E120" s="44" t="s">
        <v>156</v>
      </c>
      <c r="F120" s="45" t="s">
        <v>24</v>
      </c>
      <c r="G120" s="45" t="s">
        <v>29</v>
      </c>
      <c r="H120" s="46">
        <v>45000</v>
      </c>
      <c r="I120" s="46">
        <v>1291.5</v>
      </c>
      <c r="J120" s="46">
        <v>1148.33</v>
      </c>
      <c r="K120" s="46">
        <v>1368</v>
      </c>
      <c r="L120" s="46">
        <v>125</v>
      </c>
      <c r="M120" s="46">
        <v>3932.83</v>
      </c>
      <c r="N120" s="46">
        <v>41067.17</v>
      </c>
      <c r="O120" s="47">
        <v>44805</v>
      </c>
      <c r="P120" s="48">
        <v>44985</v>
      </c>
      <c r="Q120" s="1">
        <f>VLOOKUP(D120,'[1]CLASIFICACION DE CARGOS'!J:K,2,0)</f>
        <v>6</v>
      </c>
      <c r="R120" s="1">
        <f>VLOOKUP(E120,'[1]CLASIFICACION DE CARGOS'!A:B,2,0)</f>
        <v>13</v>
      </c>
      <c r="S120" s="1">
        <f t="shared" si="3"/>
        <v>0</v>
      </c>
      <c r="U120" s="49"/>
      <c r="V120" s="50"/>
    </row>
    <row r="121" spans="1:22" ht="38.25" x14ac:dyDescent="0.25">
      <c r="A121" s="15" t="str">
        <f t="shared" si="2"/>
        <v/>
      </c>
      <c r="B121" s="10"/>
      <c r="C121" s="11" t="str">
        <f>D122</f>
        <v>DEPARTAMENTO DE ORDENAMIENTO DE RECURSOS COSTEROS MARINOS-MIMARENA</v>
      </c>
      <c r="D121" s="12" t="s">
        <v>20</v>
      </c>
      <c r="E121" s="12" t="s">
        <v>20</v>
      </c>
      <c r="F121" s="12" t="s">
        <v>20</v>
      </c>
      <c r="G121" s="12" t="s">
        <v>20</v>
      </c>
      <c r="H121" s="12" t="s">
        <v>20</v>
      </c>
      <c r="I121" s="12" t="s">
        <v>20</v>
      </c>
      <c r="J121" s="12" t="s">
        <v>20</v>
      </c>
      <c r="K121" s="12" t="s">
        <v>20</v>
      </c>
      <c r="L121" s="12" t="s">
        <v>20</v>
      </c>
      <c r="M121" s="12" t="s">
        <v>20</v>
      </c>
      <c r="N121" s="12" t="s">
        <v>20</v>
      </c>
      <c r="O121" s="13"/>
      <c r="P121" s="14"/>
    </row>
    <row r="122" spans="1:22" ht="30" customHeight="1" x14ac:dyDescent="0.25">
      <c r="A122" s="15">
        <f t="shared" si="2"/>
        <v>91</v>
      </c>
      <c r="B122" s="16">
        <v>22400477083</v>
      </c>
      <c r="C122" s="44" t="s">
        <v>158</v>
      </c>
      <c r="D122" s="17" t="s">
        <v>159</v>
      </c>
      <c r="E122" s="44" t="s">
        <v>76</v>
      </c>
      <c r="F122" s="45" t="s">
        <v>24</v>
      </c>
      <c r="G122" s="45" t="s">
        <v>25</v>
      </c>
      <c r="H122" s="46">
        <v>95000</v>
      </c>
      <c r="I122" s="46">
        <v>2726.5</v>
      </c>
      <c r="J122" s="46">
        <v>10551.13</v>
      </c>
      <c r="K122" s="46">
        <v>2888</v>
      </c>
      <c r="L122" s="46">
        <v>1687.45</v>
      </c>
      <c r="M122" s="46">
        <v>17853.080000000002</v>
      </c>
      <c r="N122" s="46">
        <v>77146.92</v>
      </c>
      <c r="O122" s="47">
        <v>44866</v>
      </c>
      <c r="P122" s="48">
        <v>45046</v>
      </c>
      <c r="Q122" s="1">
        <f>VLOOKUP(D122,'[1]CLASIFICACION DE CARGOS'!J:K,2,0)</f>
        <v>6.12</v>
      </c>
      <c r="R122" s="1">
        <f>VLOOKUP(E122,'[1]CLASIFICACION DE CARGOS'!A:B,2,0)</f>
        <v>6</v>
      </c>
      <c r="S122" s="1">
        <f>IF(Q122=Q120,0,1)</f>
        <v>1</v>
      </c>
      <c r="U122" s="49"/>
      <c r="V122" s="50"/>
    </row>
    <row r="123" spans="1:22" ht="38.25" x14ac:dyDescent="0.25">
      <c r="A123" s="15" t="str">
        <f t="shared" si="2"/>
        <v/>
      </c>
      <c r="B123" s="10"/>
      <c r="C123" s="11" t="str">
        <f>D124</f>
        <v>DEPARTAMENTO DE CONTROL Y VIGILANCIA DE ZONA COSTERO MARINA-MIMARENA</v>
      </c>
      <c r="D123" s="12" t="s">
        <v>20</v>
      </c>
      <c r="E123" s="12" t="s">
        <v>20</v>
      </c>
      <c r="F123" s="12" t="s">
        <v>20</v>
      </c>
      <c r="G123" s="12" t="s">
        <v>20</v>
      </c>
      <c r="H123" s="12" t="s">
        <v>20</v>
      </c>
      <c r="I123" s="12" t="s">
        <v>20</v>
      </c>
      <c r="J123" s="12" t="s">
        <v>20</v>
      </c>
      <c r="K123" s="12" t="s">
        <v>20</v>
      </c>
      <c r="L123" s="12" t="s">
        <v>20</v>
      </c>
      <c r="M123" s="12" t="s">
        <v>20</v>
      </c>
      <c r="N123" s="12" t="s">
        <v>20</v>
      </c>
      <c r="O123" s="13"/>
      <c r="P123" s="14"/>
    </row>
    <row r="124" spans="1:22" ht="30" customHeight="1" x14ac:dyDescent="0.25">
      <c r="A124" s="15">
        <f t="shared" si="2"/>
        <v>92</v>
      </c>
      <c r="B124" s="16">
        <v>10900024042</v>
      </c>
      <c r="C124" s="44" t="s">
        <v>160</v>
      </c>
      <c r="D124" s="17" t="s">
        <v>161</v>
      </c>
      <c r="E124" s="44" t="s">
        <v>99</v>
      </c>
      <c r="F124" s="45" t="s">
        <v>24</v>
      </c>
      <c r="G124" s="45" t="s">
        <v>25</v>
      </c>
      <c r="H124" s="46">
        <v>14250</v>
      </c>
      <c r="I124" s="46">
        <v>408.98</v>
      </c>
      <c r="J124" s="46">
        <v>0</v>
      </c>
      <c r="K124" s="46">
        <v>433.2</v>
      </c>
      <c r="L124" s="46">
        <v>442.48</v>
      </c>
      <c r="M124" s="46">
        <v>1284.6600000000001</v>
      </c>
      <c r="N124" s="46">
        <v>12965.34</v>
      </c>
      <c r="O124" s="47">
        <v>44866</v>
      </c>
      <c r="P124" s="48">
        <v>45046</v>
      </c>
      <c r="Q124" s="1">
        <f>VLOOKUP(D124,'[1]CLASIFICACION DE CARGOS'!J:K,2,0)</f>
        <v>6.23</v>
      </c>
      <c r="R124" s="1">
        <f>VLOOKUP(E124,'[1]CLASIFICACION DE CARGOS'!A:B,2,0)</f>
        <v>8</v>
      </c>
      <c r="S124" s="1">
        <f>IF(Q124=Q122,0,1)</f>
        <v>1</v>
      </c>
      <c r="U124" s="49"/>
      <c r="V124" s="50"/>
    </row>
    <row r="125" spans="1:22" ht="30" customHeight="1" x14ac:dyDescent="0.25">
      <c r="A125" s="15" t="str">
        <f t="shared" si="2"/>
        <v/>
      </c>
      <c r="B125" s="10"/>
      <c r="C125" s="11" t="str">
        <f>D126</f>
        <v>VICEMINISTERIO DE RECURSOS FORESTALES</v>
      </c>
      <c r="D125" s="12" t="s">
        <v>20</v>
      </c>
      <c r="E125" s="12" t="s">
        <v>20</v>
      </c>
      <c r="F125" s="12" t="s">
        <v>20</v>
      </c>
      <c r="G125" s="12" t="s">
        <v>20</v>
      </c>
      <c r="H125" s="12" t="s">
        <v>20</v>
      </c>
      <c r="I125" s="12" t="s">
        <v>20</v>
      </c>
      <c r="J125" s="12" t="s">
        <v>20</v>
      </c>
      <c r="K125" s="12" t="s">
        <v>20</v>
      </c>
      <c r="L125" s="12" t="s">
        <v>20</v>
      </c>
      <c r="M125" s="12" t="s">
        <v>20</v>
      </c>
      <c r="N125" s="12" t="s">
        <v>20</v>
      </c>
      <c r="O125" s="13"/>
      <c r="P125" s="14"/>
    </row>
    <row r="126" spans="1:22" ht="30" customHeight="1" x14ac:dyDescent="0.25">
      <c r="A126" s="15">
        <f t="shared" si="2"/>
        <v>93</v>
      </c>
      <c r="B126" s="16">
        <v>22300048778</v>
      </c>
      <c r="C126" s="44" t="s">
        <v>162</v>
      </c>
      <c r="D126" s="17" t="s">
        <v>163</v>
      </c>
      <c r="E126" s="44" t="s">
        <v>164</v>
      </c>
      <c r="F126" s="45" t="s">
        <v>24</v>
      </c>
      <c r="G126" s="45" t="s">
        <v>25</v>
      </c>
      <c r="H126" s="46">
        <v>75000</v>
      </c>
      <c r="I126" s="46">
        <v>2152.5</v>
      </c>
      <c r="J126" s="46">
        <v>6309.38</v>
      </c>
      <c r="K126" s="46">
        <v>2280</v>
      </c>
      <c r="L126" s="46">
        <v>125</v>
      </c>
      <c r="M126" s="46">
        <v>10866.88</v>
      </c>
      <c r="N126" s="46">
        <v>64133.120000000003</v>
      </c>
      <c r="O126" s="47">
        <v>44835</v>
      </c>
      <c r="P126" s="48">
        <v>45016</v>
      </c>
      <c r="Q126" s="1">
        <f>VLOOKUP(D126,'[1]CLASIFICACION DE CARGOS'!J:K,2,0)</f>
        <v>7</v>
      </c>
      <c r="R126" s="1">
        <f>VLOOKUP(E126,'[1]CLASIFICACION DE CARGOS'!A:B,2,0)</f>
        <v>9</v>
      </c>
      <c r="S126" s="1">
        <f>IF(Q126=Q124,0,1)</f>
        <v>1</v>
      </c>
      <c r="U126" s="49"/>
      <c r="V126" s="50"/>
    </row>
    <row r="127" spans="1:22" ht="30" customHeight="1" x14ac:dyDescent="0.25">
      <c r="A127" s="15">
        <f t="shared" si="2"/>
        <v>94</v>
      </c>
      <c r="B127" s="16">
        <v>200093003</v>
      </c>
      <c r="C127" s="44" t="s">
        <v>165</v>
      </c>
      <c r="D127" s="17" t="s">
        <v>163</v>
      </c>
      <c r="E127" s="44" t="s">
        <v>31</v>
      </c>
      <c r="F127" s="45" t="s">
        <v>24</v>
      </c>
      <c r="G127" s="45" t="s">
        <v>29</v>
      </c>
      <c r="H127" s="46">
        <v>70000</v>
      </c>
      <c r="I127" s="46">
        <v>2009</v>
      </c>
      <c r="J127" s="46">
        <v>5368.48</v>
      </c>
      <c r="K127" s="46">
        <v>2128</v>
      </c>
      <c r="L127" s="46">
        <v>125</v>
      </c>
      <c r="M127" s="46">
        <v>9630.48</v>
      </c>
      <c r="N127" s="46">
        <v>60369.52</v>
      </c>
      <c r="O127" s="47">
        <v>44805</v>
      </c>
      <c r="P127" s="48">
        <v>44985</v>
      </c>
      <c r="Q127" s="1">
        <f>VLOOKUP(D127,'[1]CLASIFICACION DE CARGOS'!J:K,2,0)</f>
        <v>7</v>
      </c>
      <c r="R127" s="1">
        <f>VLOOKUP(E127,'[1]CLASIFICACION DE CARGOS'!A:B,2,0)</f>
        <v>9</v>
      </c>
      <c r="S127" s="1">
        <f t="shared" si="3"/>
        <v>0</v>
      </c>
      <c r="U127" s="49"/>
      <c r="V127" s="50"/>
    </row>
    <row r="128" spans="1:22" ht="30" customHeight="1" x14ac:dyDescent="0.25">
      <c r="A128" s="15" t="str">
        <f t="shared" si="2"/>
        <v/>
      </c>
      <c r="B128" s="10"/>
      <c r="C128" s="11" t="str">
        <f>D129</f>
        <v>DIRECCION DE REFORESTACION Y FOMENTO FORESTAL</v>
      </c>
      <c r="D128" s="12" t="s">
        <v>20</v>
      </c>
      <c r="E128" s="12" t="s">
        <v>20</v>
      </c>
      <c r="F128" s="12" t="s">
        <v>20</v>
      </c>
      <c r="G128" s="12" t="s">
        <v>20</v>
      </c>
      <c r="H128" s="12" t="s">
        <v>20</v>
      </c>
      <c r="I128" s="12" t="s">
        <v>20</v>
      </c>
      <c r="J128" s="12" t="s">
        <v>20</v>
      </c>
      <c r="K128" s="12" t="s">
        <v>20</v>
      </c>
      <c r="L128" s="12" t="s">
        <v>20</v>
      </c>
      <c r="M128" s="12" t="s">
        <v>20</v>
      </c>
      <c r="N128" s="12" t="s">
        <v>20</v>
      </c>
      <c r="O128" s="13"/>
      <c r="P128" s="14"/>
    </row>
    <row r="129" spans="1:22" ht="30" customHeight="1" x14ac:dyDescent="0.25">
      <c r="A129" s="15">
        <f t="shared" si="2"/>
        <v>95</v>
      </c>
      <c r="B129" s="16">
        <v>7500004796</v>
      </c>
      <c r="C129" s="44" t="s">
        <v>166</v>
      </c>
      <c r="D129" s="17" t="s">
        <v>167</v>
      </c>
      <c r="E129" s="44" t="s">
        <v>23</v>
      </c>
      <c r="F129" s="45" t="s">
        <v>24</v>
      </c>
      <c r="G129" s="45" t="s">
        <v>25</v>
      </c>
      <c r="H129" s="46">
        <v>50000</v>
      </c>
      <c r="I129" s="46">
        <v>1435</v>
      </c>
      <c r="J129" s="46">
        <v>133.81</v>
      </c>
      <c r="K129" s="46">
        <v>1520</v>
      </c>
      <c r="L129" s="46">
        <v>125</v>
      </c>
      <c r="M129" s="46">
        <v>3213.81</v>
      </c>
      <c r="N129" s="46">
        <v>46786.19</v>
      </c>
      <c r="O129" s="47">
        <v>44896</v>
      </c>
      <c r="P129" s="48">
        <v>45077</v>
      </c>
      <c r="Q129" s="1">
        <f>VLOOKUP(D129,'[1]CLASIFICACION DE CARGOS'!J:K,2,0)</f>
        <v>7.1</v>
      </c>
      <c r="R129" s="1">
        <f>VLOOKUP(E129,'[1]CLASIFICACION DE CARGOS'!A:B,2,0)</f>
        <v>7</v>
      </c>
      <c r="S129" s="1">
        <f>IF(Q129=Q127,0,1)</f>
        <v>1</v>
      </c>
      <c r="U129" s="49"/>
      <c r="V129" s="50"/>
    </row>
    <row r="130" spans="1:22" ht="30" customHeight="1" x14ac:dyDescent="0.25">
      <c r="A130" s="15">
        <f t="shared" si="2"/>
        <v>96</v>
      </c>
      <c r="B130" s="16">
        <v>4100011982</v>
      </c>
      <c r="C130" s="44" t="s">
        <v>168</v>
      </c>
      <c r="D130" s="17" t="s">
        <v>167</v>
      </c>
      <c r="E130" s="44" t="s">
        <v>152</v>
      </c>
      <c r="F130" s="45" t="s">
        <v>24</v>
      </c>
      <c r="G130" s="45" t="s">
        <v>25</v>
      </c>
      <c r="H130" s="46">
        <v>35000</v>
      </c>
      <c r="I130" s="46">
        <v>1004.5</v>
      </c>
      <c r="J130" s="46">
        <v>0</v>
      </c>
      <c r="K130" s="46">
        <v>1064</v>
      </c>
      <c r="L130" s="46">
        <v>125</v>
      </c>
      <c r="M130" s="46">
        <v>2193.5</v>
      </c>
      <c r="N130" s="46">
        <v>32806.5</v>
      </c>
      <c r="O130" s="47">
        <v>44866</v>
      </c>
      <c r="P130" s="48">
        <v>45046</v>
      </c>
      <c r="Q130" s="1">
        <f>VLOOKUP(D130,'[1]CLASIFICACION DE CARGOS'!J:K,2,0)</f>
        <v>7.1</v>
      </c>
      <c r="R130" s="1">
        <f>VLOOKUP(E130,'[1]CLASIFICACION DE CARGOS'!A:B,2,0)</f>
        <v>8</v>
      </c>
      <c r="S130" s="1">
        <f t="shared" si="3"/>
        <v>0</v>
      </c>
      <c r="U130" s="49"/>
      <c r="V130" s="50"/>
    </row>
    <row r="131" spans="1:22" ht="30" customHeight="1" x14ac:dyDescent="0.25">
      <c r="A131" s="15">
        <f t="shared" si="2"/>
        <v>97</v>
      </c>
      <c r="B131" s="16">
        <v>101879674</v>
      </c>
      <c r="C131" s="44" t="s">
        <v>169</v>
      </c>
      <c r="D131" s="17" t="s">
        <v>167</v>
      </c>
      <c r="E131" s="44" t="s">
        <v>170</v>
      </c>
      <c r="F131" s="45" t="s">
        <v>24</v>
      </c>
      <c r="G131" s="45" t="s">
        <v>25</v>
      </c>
      <c r="H131" s="46">
        <v>30000</v>
      </c>
      <c r="I131" s="46">
        <v>861</v>
      </c>
      <c r="J131" s="46">
        <v>0</v>
      </c>
      <c r="K131" s="46">
        <v>912</v>
      </c>
      <c r="L131" s="46">
        <v>1125</v>
      </c>
      <c r="M131" s="46">
        <v>2898</v>
      </c>
      <c r="N131" s="46">
        <v>27102</v>
      </c>
      <c r="O131" s="47">
        <v>44866</v>
      </c>
      <c r="P131" s="48">
        <v>45046</v>
      </c>
      <c r="Q131" s="1">
        <f>VLOOKUP(D131,'[1]CLASIFICACION DE CARGOS'!J:K,2,0)</f>
        <v>7.1</v>
      </c>
      <c r="R131" s="1">
        <f>VLOOKUP(E131,'[1]CLASIFICACION DE CARGOS'!A:B,2,0)</f>
        <v>8</v>
      </c>
      <c r="S131" s="1">
        <f t="shared" si="3"/>
        <v>0</v>
      </c>
      <c r="U131" s="49"/>
      <c r="V131" s="50"/>
    </row>
    <row r="132" spans="1:22" ht="30" customHeight="1" x14ac:dyDescent="0.25">
      <c r="A132" s="15">
        <f t="shared" si="2"/>
        <v>98</v>
      </c>
      <c r="B132" s="16">
        <v>100648989</v>
      </c>
      <c r="C132" s="44" t="s">
        <v>171</v>
      </c>
      <c r="D132" s="17" t="s">
        <v>167</v>
      </c>
      <c r="E132" s="44" t="s">
        <v>172</v>
      </c>
      <c r="F132" s="45" t="s">
        <v>24</v>
      </c>
      <c r="G132" s="45" t="s">
        <v>25</v>
      </c>
      <c r="H132" s="46">
        <v>23625</v>
      </c>
      <c r="I132" s="46">
        <v>678.04</v>
      </c>
      <c r="J132" s="46">
        <v>0</v>
      </c>
      <c r="K132" s="46">
        <v>718.2</v>
      </c>
      <c r="L132" s="46">
        <v>125</v>
      </c>
      <c r="M132" s="46">
        <v>1521.24</v>
      </c>
      <c r="N132" s="46">
        <v>22103.759999999998</v>
      </c>
      <c r="O132" s="47">
        <v>44896</v>
      </c>
      <c r="P132" s="48">
        <v>45077</v>
      </c>
      <c r="Q132" s="1">
        <f>VLOOKUP(D132,'[1]CLASIFICACION DE CARGOS'!J:K,2,0)</f>
        <v>7.1</v>
      </c>
      <c r="R132" s="1">
        <f>VLOOKUP(E132,'[1]CLASIFICACION DE CARGOS'!A:B,2,0)</f>
        <v>8</v>
      </c>
      <c r="S132" s="1">
        <f t="shared" si="3"/>
        <v>0</v>
      </c>
      <c r="U132" s="49"/>
      <c r="V132" s="50"/>
    </row>
    <row r="133" spans="1:22" ht="30" customHeight="1" x14ac:dyDescent="0.25">
      <c r="A133" s="15">
        <f t="shared" si="2"/>
        <v>99</v>
      </c>
      <c r="B133" s="16">
        <v>6500239550</v>
      </c>
      <c r="C133" s="44" t="s">
        <v>173</v>
      </c>
      <c r="D133" s="17" t="s">
        <v>167</v>
      </c>
      <c r="E133" s="44" t="s">
        <v>174</v>
      </c>
      <c r="F133" s="45" t="s">
        <v>24</v>
      </c>
      <c r="G133" s="45" t="s">
        <v>25</v>
      </c>
      <c r="H133" s="46">
        <v>16500</v>
      </c>
      <c r="I133" s="46">
        <v>473.55</v>
      </c>
      <c r="J133" s="46">
        <v>0</v>
      </c>
      <c r="K133" s="46">
        <v>501.6</v>
      </c>
      <c r="L133" s="46">
        <v>125</v>
      </c>
      <c r="M133" s="46">
        <v>1100.1500000000001</v>
      </c>
      <c r="N133" s="46">
        <v>15399.85</v>
      </c>
      <c r="O133" s="47">
        <v>44896</v>
      </c>
      <c r="P133" s="48">
        <v>45077</v>
      </c>
      <c r="Q133" s="1">
        <f>VLOOKUP(D133,'[1]CLASIFICACION DE CARGOS'!J:K,2,0)</f>
        <v>7.1</v>
      </c>
      <c r="R133" s="1">
        <f>VLOOKUP(E133,'[1]CLASIFICACION DE CARGOS'!A:B,2,0)</f>
        <v>8</v>
      </c>
      <c r="S133" s="1">
        <f t="shared" si="3"/>
        <v>0</v>
      </c>
      <c r="U133" s="49"/>
      <c r="V133" s="50"/>
    </row>
    <row r="134" spans="1:22" ht="30" customHeight="1" x14ac:dyDescent="0.25">
      <c r="A134" s="15">
        <f t="shared" si="2"/>
        <v>100</v>
      </c>
      <c r="B134" s="16">
        <v>6900080901</v>
      </c>
      <c r="C134" s="44" t="s">
        <v>175</v>
      </c>
      <c r="D134" s="17" t="s">
        <v>167</v>
      </c>
      <c r="E134" s="44" t="s">
        <v>176</v>
      </c>
      <c r="F134" s="45" t="s">
        <v>24</v>
      </c>
      <c r="G134" s="45" t="s">
        <v>25</v>
      </c>
      <c r="H134" s="46">
        <v>40000</v>
      </c>
      <c r="I134" s="46">
        <v>1148</v>
      </c>
      <c r="J134" s="46">
        <v>0</v>
      </c>
      <c r="K134" s="46">
        <v>1216</v>
      </c>
      <c r="L134" s="46">
        <v>125</v>
      </c>
      <c r="M134" s="46">
        <v>2489</v>
      </c>
      <c r="N134" s="46">
        <v>37511</v>
      </c>
      <c r="O134" s="47">
        <v>44866</v>
      </c>
      <c r="P134" s="48">
        <v>45046</v>
      </c>
      <c r="Q134" s="1">
        <f>VLOOKUP(D134,'[1]CLASIFICACION DE CARGOS'!J:K,2,0)</f>
        <v>7.1</v>
      </c>
      <c r="R134" s="1">
        <f>VLOOKUP(E134,'[1]CLASIFICACION DE CARGOS'!A:B,2,0)</f>
        <v>9</v>
      </c>
      <c r="S134" s="1">
        <f t="shared" si="3"/>
        <v>0</v>
      </c>
      <c r="U134" s="49"/>
      <c r="V134" s="50"/>
    </row>
    <row r="135" spans="1:22" ht="30" customHeight="1" x14ac:dyDescent="0.25">
      <c r="A135" s="15">
        <f t="shared" si="2"/>
        <v>101</v>
      </c>
      <c r="B135" s="16">
        <v>500444823</v>
      </c>
      <c r="C135" s="44" t="s">
        <v>177</v>
      </c>
      <c r="D135" s="17" t="s">
        <v>167</v>
      </c>
      <c r="E135" s="44" t="s">
        <v>41</v>
      </c>
      <c r="F135" s="45" t="s">
        <v>24</v>
      </c>
      <c r="G135" s="45" t="s">
        <v>25</v>
      </c>
      <c r="H135" s="46">
        <v>35000</v>
      </c>
      <c r="I135" s="46">
        <v>1004.5</v>
      </c>
      <c r="J135" s="46">
        <v>0</v>
      </c>
      <c r="K135" s="46">
        <v>1064</v>
      </c>
      <c r="L135" s="46">
        <v>2304.9499999999998</v>
      </c>
      <c r="M135" s="46">
        <v>4373.45</v>
      </c>
      <c r="N135" s="46">
        <v>30626.55</v>
      </c>
      <c r="O135" s="47">
        <v>44896</v>
      </c>
      <c r="P135" s="48">
        <v>45077</v>
      </c>
      <c r="Q135" s="1">
        <f>VLOOKUP(D135,'[1]CLASIFICACION DE CARGOS'!J:K,2,0)</f>
        <v>7.1</v>
      </c>
      <c r="R135" s="1">
        <f>VLOOKUP(E135,'[1]CLASIFICACION DE CARGOS'!A:B,2,0)</f>
        <v>10</v>
      </c>
      <c r="S135" s="1">
        <f t="shared" si="3"/>
        <v>0</v>
      </c>
      <c r="U135" s="49"/>
      <c r="V135" s="50"/>
    </row>
    <row r="136" spans="1:22" ht="30" customHeight="1" x14ac:dyDescent="0.25">
      <c r="A136" s="15">
        <f t="shared" si="2"/>
        <v>102</v>
      </c>
      <c r="B136" s="16">
        <v>4800923304</v>
      </c>
      <c r="C136" s="44" t="s">
        <v>178</v>
      </c>
      <c r="D136" s="17" t="s">
        <v>167</v>
      </c>
      <c r="E136" s="44" t="s">
        <v>179</v>
      </c>
      <c r="F136" s="45" t="s">
        <v>24</v>
      </c>
      <c r="G136" s="45" t="s">
        <v>29</v>
      </c>
      <c r="H136" s="46">
        <v>35000</v>
      </c>
      <c r="I136" s="46">
        <v>1004.5</v>
      </c>
      <c r="J136" s="46">
        <v>0</v>
      </c>
      <c r="K136" s="46">
        <v>1064</v>
      </c>
      <c r="L136" s="46">
        <v>175</v>
      </c>
      <c r="M136" s="46">
        <v>2243.5</v>
      </c>
      <c r="N136" s="46">
        <v>32756.5</v>
      </c>
      <c r="O136" s="47">
        <v>44835</v>
      </c>
      <c r="P136" s="48">
        <v>45016</v>
      </c>
      <c r="Q136" s="1">
        <f>VLOOKUP(D136,'[1]CLASIFICACION DE CARGOS'!J:K,2,0)</f>
        <v>7.1</v>
      </c>
      <c r="R136" s="1">
        <f>VLOOKUP(E136,'[1]CLASIFICACION DE CARGOS'!A:B,2,0)</f>
        <v>10</v>
      </c>
      <c r="S136" s="1">
        <f t="shared" si="3"/>
        <v>0</v>
      </c>
      <c r="U136" s="49"/>
      <c r="V136" s="50"/>
    </row>
    <row r="137" spans="1:22" ht="30" customHeight="1" x14ac:dyDescent="0.25">
      <c r="A137" s="15">
        <f t="shared" si="2"/>
        <v>103</v>
      </c>
      <c r="B137" s="16">
        <v>40236927527</v>
      </c>
      <c r="C137" s="44" t="s">
        <v>180</v>
      </c>
      <c r="D137" s="17" t="s">
        <v>167</v>
      </c>
      <c r="E137" s="44" t="s">
        <v>179</v>
      </c>
      <c r="F137" s="45" t="s">
        <v>24</v>
      </c>
      <c r="G137" s="45" t="s">
        <v>29</v>
      </c>
      <c r="H137" s="46">
        <v>35000</v>
      </c>
      <c r="I137" s="46">
        <v>1004.5</v>
      </c>
      <c r="J137" s="46">
        <v>0</v>
      </c>
      <c r="K137" s="46">
        <v>1064</v>
      </c>
      <c r="L137" s="46">
        <v>4528.75</v>
      </c>
      <c r="M137" s="46">
        <v>6597.25</v>
      </c>
      <c r="N137" s="46">
        <v>28402.75</v>
      </c>
      <c r="O137" s="47">
        <v>44896</v>
      </c>
      <c r="P137" s="48">
        <v>45077</v>
      </c>
      <c r="Q137" s="1">
        <f>VLOOKUP(D137,'[1]CLASIFICACION DE CARGOS'!J:K,2,0)</f>
        <v>7.1</v>
      </c>
      <c r="R137" s="1">
        <f>VLOOKUP(E137,'[1]CLASIFICACION DE CARGOS'!A:B,2,0)</f>
        <v>10</v>
      </c>
      <c r="S137" s="1">
        <f t="shared" si="3"/>
        <v>0</v>
      </c>
      <c r="U137" s="49"/>
      <c r="V137" s="50"/>
    </row>
    <row r="138" spans="1:22" ht="30" customHeight="1" x14ac:dyDescent="0.25">
      <c r="A138" s="15" t="str">
        <f t="shared" si="2"/>
        <v/>
      </c>
      <c r="B138" s="10"/>
      <c r="C138" s="11" t="str">
        <f>D139</f>
        <v>BANCO DE SEMILLAS ENDEMICAS Y NATIVAS</v>
      </c>
      <c r="D138" s="12" t="s">
        <v>20</v>
      </c>
      <c r="E138" s="12" t="s">
        <v>20</v>
      </c>
      <c r="F138" s="12" t="s">
        <v>20</v>
      </c>
      <c r="G138" s="12" t="s">
        <v>20</v>
      </c>
      <c r="H138" s="12" t="s">
        <v>20</v>
      </c>
      <c r="I138" s="12" t="s">
        <v>20</v>
      </c>
      <c r="J138" s="12" t="s">
        <v>20</v>
      </c>
      <c r="K138" s="12" t="s">
        <v>20</v>
      </c>
      <c r="L138" s="12" t="s">
        <v>20</v>
      </c>
      <c r="M138" s="12" t="s">
        <v>20</v>
      </c>
      <c r="N138" s="12" t="s">
        <v>20</v>
      </c>
      <c r="O138" s="13"/>
      <c r="P138" s="14"/>
    </row>
    <row r="139" spans="1:22" ht="30" customHeight="1" x14ac:dyDescent="0.25">
      <c r="A139" s="15">
        <f t="shared" si="2"/>
        <v>104</v>
      </c>
      <c r="B139" s="16">
        <v>1201000187</v>
      </c>
      <c r="C139" s="44" t="s">
        <v>181</v>
      </c>
      <c r="D139" s="17" t="s">
        <v>182</v>
      </c>
      <c r="E139" s="44" t="s">
        <v>27</v>
      </c>
      <c r="F139" s="45" t="s">
        <v>24</v>
      </c>
      <c r="G139" s="45" t="s">
        <v>29</v>
      </c>
      <c r="H139" s="46">
        <v>45000</v>
      </c>
      <c r="I139" s="46">
        <v>1291.5</v>
      </c>
      <c r="J139" s="46">
        <v>1148.33</v>
      </c>
      <c r="K139" s="46">
        <v>1368</v>
      </c>
      <c r="L139" s="46">
        <v>125</v>
      </c>
      <c r="M139" s="46">
        <v>3932.83</v>
      </c>
      <c r="N139" s="46">
        <v>41067.17</v>
      </c>
      <c r="O139" s="47">
        <v>44774</v>
      </c>
      <c r="P139" s="48">
        <v>44957</v>
      </c>
      <c r="Q139" s="1">
        <f>VLOOKUP(D139,'[1]CLASIFICACION DE CARGOS'!J:K,2,0)</f>
        <v>7.13</v>
      </c>
      <c r="R139" s="1">
        <f>VLOOKUP(E139,'[1]CLASIFICACION DE CARGOS'!A:B,2,0)</f>
        <v>9</v>
      </c>
      <c r="S139" s="1">
        <f>IF(Q139=Q137,0,1)</f>
        <v>1</v>
      </c>
      <c r="U139" s="49"/>
      <c r="V139" s="50"/>
    </row>
    <row r="140" spans="1:22" ht="30" customHeight="1" x14ac:dyDescent="0.25">
      <c r="A140" s="15" t="str">
        <f t="shared" si="2"/>
        <v/>
      </c>
      <c r="B140" s="10"/>
      <c r="C140" s="11" t="str">
        <f>D141</f>
        <v>DIRECCION DE BOSQUES Y MANEJO FORESTAL</v>
      </c>
      <c r="D140" s="12" t="s">
        <v>20</v>
      </c>
      <c r="E140" s="12" t="s">
        <v>20</v>
      </c>
      <c r="F140" s="12" t="s">
        <v>20</v>
      </c>
      <c r="G140" s="12" t="s">
        <v>20</v>
      </c>
      <c r="H140" s="12" t="s">
        <v>20</v>
      </c>
      <c r="I140" s="12" t="s">
        <v>20</v>
      </c>
      <c r="J140" s="12" t="s">
        <v>20</v>
      </c>
      <c r="K140" s="12" t="s">
        <v>20</v>
      </c>
      <c r="L140" s="12" t="s">
        <v>20</v>
      </c>
      <c r="M140" s="12" t="s">
        <v>20</v>
      </c>
      <c r="N140" s="12" t="s">
        <v>20</v>
      </c>
      <c r="O140" s="13"/>
      <c r="P140" s="14"/>
    </row>
    <row r="141" spans="1:22" ht="30" customHeight="1" x14ac:dyDescent="0.25">
      <c r="A141" s="15">
        <f t="shared" si="2"/>
        <v>105</v>
      </c>
      <c r="B141" s="16">
        <v>7400028739</v>
      </c>
      <c r="C141" s="44" t="s">
        <v>183</v>
      </c>
      <c r="D141" s="17" t="s">
        <v>184</v>
      </c>
      <c r="E141" s="44" t="s">
        <v>185</v>
      </c>
      <c r="F141" s="45" t="s">
        <v>24</v>
      </c>
      <c r="G141" s="45" t="s">
        <v>25</v>
      </c>
      <c r="H141" s="46">
        <v>60000</v>
      </c>
      <c r="I141" s="46">
        <v>1722</v>
      </c>
      <c r="J141" s="46">
        <v>3486.68</v>
      </c>
      <c r="K141" s="46">
        <v>1824</v>
      </c>
      <c r="L141" s="46">
        <v>125</v>
      </c>
      <c r="M141" s="46">
        <v>7157.68</v>
      </c>
      <c r="N141" s="46">
        <v>52842.32</v>
      </c>
      <c r="O141" s="47">
        <v>44805</v>
      </c>
      <c r="P141" s="48">
        <v>44985</v>
      </c>
      <c r="Q141" s="1">
        <f>VLOOKUP(D141,'[1]CLASIFICACION DE CARGOS'!J:K,2,0)</f>
        <v>7.2</v>
      </c>
      <c r="R141" s="1">
        <f>VLOOKUP(E141,'[1]CLASIFICACION DE CARGOS'!A:B,2,0)</f>
        <v>7</v>
      </c>
      <c r="S141" s="1">
        <f>IF(Q141=Q139,0,1)</f>
        <v>1</v>
      </c>
      <c r="U141" s="49"/>
      <c r="V141" s="50"/>
    </row>
    <row r="142" spans="1:22" ht="30" customHeight="1" x14ac:dyDescent="0.25">
      <c r="A142" s="15">
        <f t="shared" si="2"/>
        <v>106</v>
      </c>
      <c r="B142" s="16">
        <v>107642357</v>
      </c>
      <c r="C142" s="44" t="s">
        <v>186</v>
      </c>
      <c r="D142" s="17" t="s">
        <v>184</v>
      </c>
      <c r="E142" s="44" t="s">
        <v>41</v>
      </c>
      <c r="F142" s="45" t="s">
        <v>24</v>
      </c>
      <c r="G142" s="45" t="s">
        <v>25</v>
      </c>
      <c r="H142" s="46">
        <v>50000</v>
      </c>
      <c r="I142" s="46">
        <v>1435</v>
      </c>
      <c r="J142" s="46">
        <v>1854</v>
      </c>
      <c r="K142" s="46">
        <v>1520</v>
      </c>
      <c r="L142" s="46">
        <v>125</v>
      </c>
      <c r="M142" s="46">
        <v>4934</v>
      </c>
      <c r="N142" s="46">
        <v>45066</v>
      </c>
      <c r="O142" s="47">
        <v>44713</v>
      </c>
      <c r="P142" s="48">
        <v>44895</v>
      </c>
      <c r="Q142" s="1">
        <f>VLOOKUP(D142,'[1]CLASIFICACION DE CARGOS'!J:K,2,0)</f>
        <v>7.2</v>
      </c>
      <c r="R142" s="1">
        <f>VLOOKUP(E142,'[1]CLASIFICACION DE CARGOS'!A:B,2,0)</f>
        <v>10</v>
      </c>
      <c r="S142" s="1">
        <f t="shared" si="3"/>
        <v>0</v>
      </c>
      <c r="U142" s="49"/>
      <c r="V142" s="50"/>
    </row>
    <row r="143" spans="1:22" ht="30" customHeight="1" x14ac:dyDescent="0.25">
      <c r="A143" s="15" t="str">
        <f t="shared" ref="A143:A206" si="4">IF(A142="",A141+1,IF(B143&lt;&gt;"",A142+1,""))</f>
        <v/>
      </c>
      <c r="B143" s="10"/>
      <c r="C143" s="11" t="str">
        <f>D144</f>
        <v>DEPARTAMENTO DE INDUSTRIALIZACION Y COMERCIO DE PRODUCTOS FORESTALES</v>
      </c>
      <c r="D143" s="12" t="s">
        <v>20</v>
      </c>
      <c r="E143" s="12" t="s">
        <v>20</v>
      </c>
      <c r="F143" s="12" t="s">
        <v>20</v>
      </c>
      <c r="G143" s="12" t="s">
        <v>20</v>
      </c>
      <c r="H143" s="12" t="s">
        <v>20</v>
      </c>
      <c r="I143" s="12" t="s">
        <v>20</v>
      </c>
      <c r="J143" s="12" t="s">
        <v>20</v>
      </c>
      <c r="K143" s="12" t="s">
        <v>20</v>
      </c>
      <c r="L143" s="12" t="s">
        <v>20</v>
      </c>
      <c r="M143" s="12" t="s">
        <v>20</v>
      </c>
      <c r="N143" s="12" t="s">
        <v>20</v>
      </c>
      <c r="O143" s="13"/>
      <c r="P143" s="14"/>
    </row>
    <row r="144" spans="1:22" ht="30" customHeight="1" x14ac:dyDescent="0.25">
      <c r="A144" s="15">
        <f t="shared" si="4"/>
        <v>107</v>
      </c>
      <c r="B144" s="16">
        <v>118786789</v>
      </c>
      <c r="C144" s="44" t="s">
        <v>187</v>
      </c>
      <c r="D144" s="17" t="s">
        <v>188</v>
      </c>
      <c r="E144" s="44" t="s">
        <v>55</v>
      </c>
      <c r="F144" s="45" t="s">
        <v>24</v>
      </c>
      <c r="G144" s="45" t="s">
        <v>25</v>
      </c>
      <c r="H144" s="46">
        <v>115000</v>
      </c>
      <c r="I144" s="46">
        <v>3300.5</v>
      </c>
      <c r="J144" s="46">
        <v>15633.74</v>
      </c>
      <c r="K144" s="46">
        <v>3496</v>
      </c>
      <c r="L144" s="46">
        <v>125</v>
      </c>
      <c r="M144" s="46">
        <v>22555.24</v>
      </c>
      <c r="N144" s="46">
        <v>92444.76</v>
      </c>
      <c r="O144" s="47">
        <v>44896</v>
      </c>
      <c r="P144" s="48">
        <v>45077</v>
      </c>
      <c r="Q144" s="1">
        <f>VLOOKUP(D144,'[1]CLASIFICACION DE CARGOS'!J:K,2,0)</f>
        <v>7.23</v>
      </c>
      <c r="R144" s="1">
        <f>VLOOKUP(E144,'[1]CLASIFICACION DE CARGOS'!A:B,2,0)</f>
        <v>6</v>
      </c>
      <c r="S144" s="1">
        <f>IF(Q144=Q142,0,1)</f>
        <v>1</v>
      </c>
      <c r="U144" s="49"/>
      <c r="V144" s="50"/>
    </row>
    <row r="145" spans="1:22" ht="30" customHeight="1" x14ac:dyDescent="0.25">
      <c r="A145" s="15" t="str">
        <f t="shared" si="4"/>
        <v/>
      </c>
      <c r="B145" s="10"/>
      <c r="C145" s="11" t="str">
        <f>D146</f>
        <v>DIRECCION DE REVISION Y ANALISIS DE OPERACIONES</v>
      </c>
      <c r="D145" s="12" t="s">
        <v>20</v>
      </c>
      <c r="E145" s="12" t="s">
        <v>20</v>
      </c>
      <c r="F145" s="12" t="s">
        <v>20</v>
      </c>
      <c r="G145" s="12" t="s">
        <v>20</v>
      </c>
      <c r="H145" s="12" t="s">
        <v>20</v>
      </c>
      <c r="I145" s="12" t="s">
        <v>20</v>
      </c>
      <c r="J145" s="12" t="s">
        <v>20</v>
      </c>
      <c r="K145" s="12" t="s">
        <v>20</v>
      </c>
      <c r="L145" s="12" t="s">
        <v>20</v>
      </c>
      <c r="M145" s="12" t="s">
        <v>20</v>
      </c>
      <c r="N145" s="12" t="s">
        <v>20</v>
      </c>
      <c r="O145" s="13"/>
      <c r="P145" s="14"/>
    </row>
    <row r="146" spans="1:22" ht="30" customHeight="1" x14ac:dyDescent="0.25">
      <c r="A146" s="15">
        <f t="shared" si="4"/>
        <v>108</v>
      </c>
      <c r="B146" s="16">
        <v>104630181</v>
      </c>
      <c r="C146" s="44" t="s">
        <v>189</v>
      </c>
      <c r="D146" s="17" t="s">
        <v>190</v>
      </c>
      <c r="E146" s="44" t="s">
        <v>55</v>
      </c>
      <c r="F146" s="45" t="s">
        <v>24</v>
      </c>
      <c r="G146" s="45" t="s">
        <v>25</v>
      </c>
      <c r="H146" s="46">
        <v>85000</v>
      </c>
      <c r="I146" s="46">
        <v>2439.5</v>
      </c>
      <c r="J146" s="46">
        <v>8576.99</v>
      </c>
      <c r="K146" s="46">
        <v>2584</v>
      </c>
      <c r="L146" s="46">
        <v>125</v>
      </c>
      <c r="M146" s="46">
        <v>13725.49</v>
      </c>
      <c r="N146" s="46">
        <v>71274.509999999995</v>
      </c>
      <c r="O146" s="47">
        <v>44896</v>
      </c>
      <c r="P146" s="48">
        <v>45077</v>
      </c>
      <c r="Q146" s="1">
        <f>VLOOKUP(D146,'[1]CLASIFICACION DE CARGOS'!J:K,2,0)</f>
        <v>8</v>
      </c>
      <c r="R146" s="1">
        <f>VLOOKUP(E146,'[1]CLASIFICACION DE CARGOS'!A:B,2,0)</f>
        <v>6</v>
      </c>
      <c r="S146" s="1">
        <f>IF(Q146=Q144,0,1)</f>
        <v>1</v>
      </c>
      <c r="U146" s="49"/>
      <c r="V146" s="50"/>
    </row>
    <row r="147" spans="1:22" ht="30" customHeight="1" x14ac:dyDescent="0.25">
      <c r="A147" s="15">
        <f t="shared" si="4"/>
        <v>109</v>
      </c>
      <c r="B147" s="16">
        <v>113595573</v>
      </c>
      <c r="C147" s="44" t="s">
        <v>191</v>
      </c>
      <c r="D147" s="17" t="s">
        <v>190</v>
      </c>
      <c r="E147" s="44" t="s">
        <v>23</v>
      </c>
      <c r="F147" s="45" t="s">
        <v>24</v>
      </c>
      <c r="G147" s="45" t="s">
        <v>25</v>
      </c>
      <c r="H147" s="46">
        <v>90000</v>
      </c>
      <c r="I147" s="46">
        <v>2583</v>
      </c>
      <c r="J147" s="46">
        <v>9753.1200000000008</v>
      </c>
      <c r="K147" s="46">
        <v>2736</v>
      </c>
      <c r="L147" s="46">
        <v>125</v>
      </c>
      <c r="M147" s="46">
        <v>15197.12</v>
      </c>
      <c r="N147" s="46">
        <v>74802.880000000005</v>
      </c>
      <c r="O147" s="47">
        <v>44823</v>
      </c>
      <c r="P147" s="48">
        <v>45004</v>
      </c>
      <c r="Q147" s="1">
        <f>VLOOKUP(D147,'[1]CLASIFICACION DE CARGOS'!J:K,2,0)</f>
        <v>8</v>
      </c>
      <c r="R147" s="1">
        <f>VLOOKUP(E147,'[1]CLASIFICACION DE CARGOS'!A:B,2,0)</f>
        <v>7</v>
      </c>
      <c r="S147" s="1">
        <f t="shared" si="3"/>
        <v>0</v>
      </c>
      <c r="U147" s="49"/>
      <c r="V147" s="50"/>
    </row>
    <row r="148" spans="1:22" ht="30" customHeight="1" x14ac:dyDescent="0.25">
      <c r="A148" s="15">
        <f t="shared" si="4"/>
        <v>110</v>
      </c>
      <c r="B148" s="16">
        <v>118433218</v>
      </c>
      <c r="C148" s="44" t="s">
        <v>192</v>
      </c>
      <c r="D148" s="17" t="s">
        <v>190</v>
      </c>
      <c r="E148" s="44" t="s">
        <v>23</v>
      </c>
      <c r="F148" s="45" t="s">
        <v>24</v>
      </c>
      <c r="G148" s="45" t="s">
        <v>25</v>
      </c>
      <c r="H148" s="46">
        <v>90000</v>
      </c>
      <c r="I148" s="46">
        <v>2583</v>
      </c>
      <c r="J148" s="46">
        <v>9753.1200000000008</v>
      </c>
      <c r="K148" s="46">
        <v>2736</v>
      </c>
      <c r="L148" s="46">
        <v>125</v>
      </c>
      <c r="M148" s="46">
        <v>15197.12</v>
      </c>
      <c r="N148" s="46">
        <v>74802.880000000005</v>
      </c>
      <c r="O148" s="47">
        <v>44823</v>
      </c>
      <c r="P148" s="48">
        <v>45004</v>
      </c>
      <c r="Q148" s="1">
        <f>VLOOKUP(D148,'[1]CLASIFICACION DE CARGOS'!J:K,2,0)</f>
        <v>8</v>
      </c>
      <c r="R148" s="1">
        <f>VLOOKUP(E148,'[1]CLASIFICACION DE CARGOS'!A:B,2,0)</f>
        <v>7</v>
      </c>
      <c r="S148" s="1">
        <f t="shared" si="3"/>
        <v>0</v>
      </c>
      <c r="U148" s="49"/>
      <c r="V148" s="50"/>
    </row>
    <row r="149" spans="1:22" ht="30" customHeight="1" x14ac:dyDescent="0.25">
      <c r="A149" s="15">
        <f t="shared" si="4"/>
        <v>111</v>
      </c>
      <c r="B149" s="16">
        <v>40223512969</v>
      </c>
      <c r="C149" s="44" t="s">
        <v>193</v>
      </c>
      <c r="D149" s="17" t="s">
        <v>190</v>
      </c>
      <c r="E149" s="44" t="s">
        <v>23</v>
      </c>
      <c r="F149" s="45" t="s">
        <v>24</v>
      </c>
      <c r="G149" s="45" t="s">
        <v>25</v>
      </c>
      <c r="H149" s="46">
        <v>90000</v>
      </c>
      <c r="I149" s="46">
        <v>2583</v>
      </c>
      <c r="J149" s="46">
        <v>9753.1200000000008</v>
      </c>
      <c r="K149" s="46">
        <v>2736</v>
      </c>
      <c r="L149" s="46">
        <v>125</v>
      </c>
      <c r="M149" s="46">
        <v>15197.12</v>
      </c>
      <c r="N149" s="46">
        <v>74802.880000000005</v>
      </c>
      <c r="O149" s="47">
        <v>44823</v>
      </c>
      <c r="P149" s="48">
        <v>45004</v>
      </c>
      <c r="Q149" s="1">
        <f>VLOOKUP(D149,'[1]CLASIFICACION DE CARGOS'!J:K,2,0)</f>
        <v>8</v>
      </c>
      <c r="R149" s="1">
        <f>VLOOKUP(E149,'[1]CLASIFICACION DE CARGOS'!A:B,2,0)</f>
        <v>7</v>
      </c>
      <c r="S149" s="1">
        <f t="shared" si="3"/>
        <v>0</v>
      </c>
      <c r="U149" s="49"/>
      <c r="V149" s="50"/>
    </row>
    <row r="150" spans="1:22" ht="30" customHeight="1" x14ac:dyDescent="0.25">
      <c r="A150" s="15">
        <f t="shared" si="4"/>
        <v>112</v>
      </c>
      <c r="B150" s="16">
        <v>10100036812</v>
      </c>
      <c r="C150" s="44" t="s">
        <v>194</v>
      </c>
      <c r="D150" s="17" t="s">
        <v>190</v>
      </c>
      <c r="E150" s="44" t="s">
        <v>31</v>
      </c>
      <c r="F150" s="45" t="s">
        <v>24</v>
      </c>
      <c r="G150" s="45" t="s">
        <v>29</v>
      </c>
      <c r="H150" s="46">
        <v>50000</v>
      </c>
      <c r="I150" s="46">
        <v>1435</v>
      </c>
      <c r="J150" s="46">
        <v>0</v>
      </c>
      <c r="K150" s="46">
        <v>1520</v>
      </c>
      <c r="L150" s="46">
        <v>1637.45</v>
      </c>
      <c r="M150" s="46">
        <v>4592.45</v>
      </c>
      <c r="N150" s="46">
        <v>45407.55</v>
      </c>
      <c r="O150" s="47">
        <v>44896</v>
      </c>
      <c r="P150" s="48">
        <v>45077</v>
      </c>
      <c r="Q150" s="1">
        <f>VLOOKUP(D150,'[1]CLASIFICACION DE CARGOS'!J:K,2,0)</f>
        <v>8</v>
      </c>
      <c r="R150" s="1">
        <f>VLOOKUP(E150,'[1]CLASIFICACION DE CARGOS'!A:B,2,0)</f>
        <v>9</v>
      </c>
      <c r="S150" s="1">
        <f t="shared" si="3"/>
        <v>0</v>
      </c>
      <c r="U150" s="49"/>
      <c r="V150" s="50"/>
    </row>
    <row r="151" spans="1:22" ht="30" customHeight="1" x14ac:dyDescent="0.25">
      <c r="A151" s="15">
        <f t="shared" si="4"/>
        <v>113</v>
      </c>
      <c r="B151" s="16">
        <v>118332527</v>
      </c>
      <c r="C151" s="44" t="s">
        <v>195</v>
      </c>
      <c r="D151" s="17" t="s">
        <v>190</v>
      </c>
      <c r="E151" s="44" t="s">
        <v>31</v>
      </c>
      <c r="F151" s="45" t="s">
        <v>24</v>
      </c>
      <c r="G151" s="45" t="s">
        <v>25</v>
      </c>
      <c r="H151" s="46">
        <v>45000</v>
      </c>
      <c r="I151" s="46">
        <v>1291.5</v>
      </c>
      <c r="J151" s="46">
        <v>0</v>
      </c>
      <c r="K151" s="46">
        <v>1368</v>
      </c>
      <c r="L151" s="46">
        <v>2724.22</v>
      </c>
      <c r="M151" s="46">
        <v>5383.72</v>
      </c>
      <c r="N151" s="46">
        <v>39616.28</v>
      </c>
      <c r="O151" s="47">
        <v>44896</v>
      </c>
      <c r="P151" s="48">
        <v>45077</v>
      </c>
      <c r="Q151" s="1">
        <f>VLOOKUP(D151,'[1]CLASIFICACION DE CARGOS'!J:K,2,0)</f>
        <v>8</v>
      </c>
      <c r="R151" s="1">
        <f>VLOOKUP(E151,'[1]CLASIFICACION DE CARGOS'!A:B,2,0)</f>
        <v>9</v>
      </c>
      <c r="S151" s="1">
        <f t="shared" si="3"/>
        <v>0</v>
      </c>
      <c r="U151" s="49"/>
      <c r="V151" s="50"/>
    </row>
    <row r="152" spans="1:22" ht="30" customHeight="1" x14ac:dyDescent="0.25">
      <c r="A152" s="15">
        <f t="shared" si="4"/>
        <v>114</v>
      </c>
      <c r="B152" s="16">
        <v>119446300</v>
      </c>
      <c r="C152" s="44" t="s">
        <v>196</v>
      </c>
      <c r="D152" s="17" t="s">
        <v>190</v>
      </c>
      <c r="E152" s="44" t="s">
        <v>31</v>
      </c>
      <c r="F152" s="45" t="s">
        <v>24</v>
      </c>
      <c r="G152" s="45" t="s">
        <v>29</v>
      </c>
      <c r="H152" s="46">
        <v>45000</v>
      </c>
      <c r="I152" s="46">
        <v>1291.5</v>
      </c>
      <c r="J152" s="46">
        <v>0</v>
      </c>
      <c r="K152" s="46">
        <v>1368</v>
      </c>
      <c r="L152" s="46">
        <v>1637.45</v>
      </c>
      <c r="M152" s="46">
        <v>4296.95</v>
      </c>
      <c r="N152" s="46">
        <v>40703.050000000003</v>
      </c>
      <c r="O152" s="47">
        <v>44896</v>
      </c>
      <c r="P152" s="48">
        <v>45077</v>
      </c>
      <c r="Q152" s="1">
        <f>VLOOKUP(D152,'[1]CLASIFICACION DE CARGOS'!J:K,2,0)</f>
        <v>8</v>
      </c>
      <c r="R152" s="1">
        <f>VLOOKUP(E152,'[1]CLASIFICACION DE CARGOS'!A:B,2,0)</f>
        <v>9</v>
      </c>
      <c r="S152" s="1">
        <f t="shared" si="3"/>
        <v>0</v>
      </c>
      <c r="U152" s="49"/>
      <c r="V152" s="50"/>
    </row>
    <row r="153" spans="1:22" ht="30" customHeight="1" x14ac:dyDescent="0.25">
      <c r="A153" s="15">
        <f t="shared" si="4"/>
        <v>115</v>
      </c>
      <c r="B153" s="16">
        <v>3900234604</v>
      </c>
      <c r="C153" s="44" t="s">
        <v>197</v>
      </c>
      <c r="D153" s="17" t="s">
        <v>190</v>
      </c>
      <c r="E153" s="44" t="s">
        <v>31</v>
      </c>
      <c r="F153" s="45" t="s">
        <v>24</v>
      </c>
      <c r="G153" s="45" t="s">
        <v>25</v>
      </c>
      <c r="H153" s="46">
        <v>45000</v>
      </c>
      <c r="I153" s="46">
        <v>1291.5</v>
      </c>
      <c r="J153" s="46">
        <v>0</v>
      </c>
      <c r="K153" s="46">
        <v>1368</v>
      </c>
      <c r="L153" s="46">
        <v>175</v>
      </c>
      <c r="M153" s="46">
        <v>2834.5</v>
      </c>
      <c r="N153" s="46">
        <v>42165.5</v>
      </c>
      <c r="O153" s="47">
        <v>44896</v>
      </c>
      <c r="P153" s="48">
        <v>45077</v>
      </c>
      <c r="Q153" s="1">
        <f>VLOOKUP(D153,'[1]CLASIFICACION DE CARGOS'!J:K,2,0)</f>
        <v>8</v>
      </c>
      <c r="R153" s="1">
        <f>VLOOKUP(E153,'[1]CLASIFICACION DE CARGOS'!A:B,2,0)</f>
        <v>9</v>
      </c>
      <c r="S153" s="1">
        <f t="shared" si="3"/>
        <v>0</v>
      </c>
      <c r="U153" s="49"/>
      <c r="V153" s="50"/>
    </row>
    <row r="154" spans="1:22" ht="30" customHeight="1" x14ac:dyDescent="0.25">
      <c r="A154" s="15">
        <f t="shared" si="4"/>
        <v>116</v>
      </c>
      <c r="B154" s="16">
        <v>114761448</v>
      </c>
      <c r="C154" s="44" t="s">
        <v>198</v>
      </c>
      <c r="D154" s="17" t="s">
        <v>190</v>
      </c>
      <c r="E154" s="44" t="s">
        <v>31</v>
      </c>
      <c r="F154" s="45" t="s">
        <v>24</v>
      </c>
      <c r="G154" s="45" t="s">
        <v>25</v>
      </c>
      <c r="H154" s="46">
        <v>50000</v>
      </c>
      <c r="I154" s="46">
        <v>1435</v>
      </c>
      <c r="J154" s="46">
        <v>0</v>
      </c>
      <c r="K154" s="46">
        <v>1520</v>
      </c>
      <c r="L154" s="46">
        <v>125</v>
      </c>
      <c r="M154" s="46">
        <v>3080</v>
      </c>
      <c r="N154" s="46">
        <v>46920</v>
      </c>
      <c r="O154" s="47">
        <v>44866</v>
      </c>
      <c r="P154" s="48">
        <v>45046</v>
      </c>
      <c r="Q154" s="1">
        <f>VLOOKUP(D154,'[1]CLASIFICACION DE CARGOS'!J:K,2,0)</f>
        <v>8</v>
      </c>
      <c r="R154" s="1">
        <f>VLOOKUP(E154,'[1]CLASIFICACION DE CARGOS'!A:B,2,0)</f>
        <v>9</v>
      </c>
      <c r="S154" s="1">
        <f t="shared" si="3"/>
        <v>0</v>
      </c>
      <c r="U154" s="49"/>
      <c r="V154" s="50"/>
    </row>
    <row r="155" spans="1:22" ht="30" customHeight="1" x14ac:dyDescent="0.25">
      <c r="A155" s="15">
        <f t="shared" si="4"/>
        <v>117</v>
      </c>
      <c r="B155" s="16">
        <v>1100049277</v>
      </c>
      <c r="C155" s="44" t="s">
        <v>199</v>
      </c>
      <c r="D155" s="17" t="s">
        <v>190</v>
      </c>
      <c r="E155" s="44" t="s">
        <v>200</v>
      </c>
      <c r="F155" s="45" t="s">
        <v>24</v>
      </c>
      <c r="G155" s="45" t="s">
        <v>29</v>
      </c>
      <c r="H155" s="46">
        <v>50000</v>
      </c>
      <c r="I155" s="46">
        <v>1435</v>
      </c>
      <c r="J155" s="46">
        <v>0</v>
      </c>
      <c r="K155" s="46">
        <v>1520</v>
      </c>
      <c r="L155" s="46">
        <v>125</v>
      </c>
      <c r="M155" s="46">
        <v>3080</v>
      </c>
      <c r="N155" s="46">
        <v>46920</v>
      </c>
      <c r="O155" s="47">
        <v>44896</v>
      </c>
      <c r="P155" s="48">
        <v>45077</v>
      </c>
      <c r="Q155" s="1">
        <f>VLOOKUP(D155,'[1]CLASIFICACION DE CARGOS'!J:K,2,0)</f>
        <v>8</v>
      </c>
      <c r="R155" s="1">
        <f>VLOOKUP(E155,'[1]CLASIFICACION DE CARGOS'!A:B,2,0)</f>
        <v>9</v>
      </c>
      <c r="S155" s="1">
        <f t="shared" si="3"/>
        <v>0</v>
      </c>
      <c r="U155" s="49"/>
      <c r="V155" s="50"/>
    </row>
    <row r="156" spans="1:22" ht="30" customHeight="1" x14ac:dyDescent="0.25">
      <c r="A156" s="15">
        <f t="shared" si="4"/>
        <v>118</v>
      </c>
      <c r="B156" s="16">
        <v>111133310</v>
      </c>
      <c r="C156" s="44" t="s">
        <v>201</v>
      </c>
      <c r="D156" s="17" t="s">
        <v>190</v>
      </c>
      <c r="E156" s="44" t="s">
        <v>202</v>
      </c>
      <c r="F156" s="45" t="s">
        <v>24</v>
      </c>
      <c r="G156" s="45" t="s">
        <v>25</v>
      </c>
      <c r="H156" s="46">
        <v>60000</v>
      </c>
      <c r="I156" s="46">
        <v>1722</v>
      </c>
      <c r="J156" s="46">
        <v>0</v>
      </c>
      <c r="K156" s="46">
        <v>1824</v>
      </c>
      <c r="L156" s="46">
        <v>125</v>
      </c>
      <c r="M156" s="46">
        <v>3671</v>
      </c>
      <c r="N156" s="46">
        <v>56329</v>
      </c>
      <c r="O156" s="47">
        <v>44866</v>
      </c>
      <c r="P156" s="48">
        <v>45046</v>
      </c>
      <c r="Q156" s="1">
        <f>VLOOKUP(D156,'[1]CLASIFICACION DE CARGOS'!J:K,2,0)</f>
        <v>8</v>
      </c>
      <c r="R156" s="1">
        <f>VLOOKUP(E156,'[1]CLASIFICACION DE CARGOS'!A:B,2,0)</f>
        <v>9</v>
      </c>
      <c r="S156" s="1">
        <f t="shared" si="3"/>
        <v>0</v>
      </c>
      <c r="U156" s="49"/>
      <c r="V156" s="50"/>
    </row>
    <row r="157" spans="1:22" ht="30" customHeight="1" x14ac:dyDescent="0.25">
      <c r="A157" s="15" t="str">
        <f t="shared" si="4"/>
        <v/>
      </c>
      <c r="B157" s="10"/>
      <c r="C157" s="11" t="str">
        <f>D158</f>
        <v>OFICINA DE ACCESO A LA INFORMACION PUBLICA</v>
      </c>
      <c r="D157" s="12" t="s">
        <v>20</v>
      </c>
      <c r="E157" s="12" t="s">
        <v>20</v>
      </c>
      <c r="F157" s="12" t="s">
        <v>20</v>
      </c>
      <c r="G157" s="12" t="s">
        <v>20</v>
      </c>
      <c r="H157" s="12" t="s">
        <v>20</v>
      </c>
      <c r="I157" s="12" t="s">
        <v>20</v>
      </c>
      <c r="J157" s="12" t="s">
        <v>20</v>
      </c>
      <c r="K157" s="12" t="s">
        <v>20</v>
      </c>
      <c r="L157" s="12" t="s">
        <v>20</v>
      </c>
      <c r="M157" s="12" t="s">
        <v>20</v>
      </c>
      <c r="N157" s="12" t="s">
        <v>20</v>
      </c>
      <c r="O157" s="13"/>
      <c r="P157" s="14"/>
    </row>
    <row r="158" spans="1:22" ht="30" customHeight="1" x14ac:dyDescent="0.25">
      <c r="A158" s="15">
        <f t="shared" si="4"/>
        <v>119</v>
      </c>
      <c r="B158" s="16">
        <v>4700239033</v>
      </c>
      <c r="C158" s="44" t="s">
        <v>203</v>
      </c>
      <c r="D158" s="17" t="s">
        <v>204</v>
      </c>
      <c r="E158" s="44" t="s">
        <v>82</v>
      </c>
      <c r="F158" s="45" t="s">
        <v>24</v>
      </c>
      <c r="G158" s="45" t="s">
        <v>25</v>
      </c>
      <c r="H158" s="46">
        <v>150000</v>
      </c>
      <c r="I158" s="46">
        <v>4305</v>
      </c>
      <c r="J158" s="46">
        <v>23866.62</v>
      </c>
      <c r="K158" s="46">
        <v>4560</v>
      </c>
      <c r="L158" s="46">
        <v>125</v>
      </c>
      <c r="M158" s="46">
        <v>32856.620000000003</v>
      </c>
      <c r="N158" s="46">
        <v>117143.38</v>
      </c>
      <c r="O158" s="47">
        <v>44866</v>
      </c>
      <c r="P158" s="48">
        <v>45046</v>
      </c>
      <c r="Q158" s="1">
        <f>VLOOKUP(D158,'[1]CLASIFICACION DE CARGOS'!J:K,2,0)</f>
        <v>8.1</v>
      </c>
      <c r="R158" s="1">
        <f>VLOOKUP(E158,'[1]CLASIFICACION DE CARGOS'!A:B,2,0)</f>
        <v>4</v>
      </c>
      <c r="S158" s="1">
        <f>IF(Q158=Q156,0,1)</f>
        <v>1</v>
      </c>
      <c r="U158" s="49"/>
      <c r="V158" s="50"/>
    </row>
    <row r="159" spans="1:22" ht="30" customHeight="1" x14ac:dyDescent="0.25">
      <c r="A159" s="15" t="str">
        <f t="shared" si="4"/>
        <v/>
      </c>
      <c r="B159" s="10"/>
      <c r="C159" s="11" t="str">
        <f>D160</f>
        <v>DIRECCION JURIDICA</v>
      </c>
      <c r="D159" s="12" t="s">
        <v>20</v>
      </c>
      <c r="E159" s="12" t="s">
        <v>20</v>
      </c>
      <c r="F159" s="12" t="s">
        <v>20</v>
      </c>
      <c r="G159" s="12" t="s">
        <v>20</v>
      </c>
      <c r="H159" s="12" t="s">
        <v>20</v>
      </c>
      <c r="I159" s="12" t="s">
        <v>20</v>
      </c>
      <c r="J159" s="12" t="s">
        <v>20</v>
      </c>
      <c r="K159" s="12" t="s">
        <v>20</v>
      </c>
      <c r="L159" s="12" t="s">
        <v>20</v>
      </c>
      <c r="M159" s="12" t="s">
        <v>20</v>
      </c>
      <c r="N159" s="12" t="s">
        <v>20</v>
      </c>
      <c r="O159" s="13"/>
      <c r="P159" s="14"/>
    </row>
    <row r="160" spans="1:22" ht="30" customHeight="1" x14ac:dyDescent="0.25">
      <c r="A160" s="15">
        <f t="shared" si="4"/>
        <v>120</v>
      </c>
      <c r="B160" s="16">
        <v>40222073161</v>
      </c>
      <c r="C160" s="44" t="s">
        <v>205</v>
      </c>
      <c r="D160" s="17" t="s">
        <v>206</v>
      </c>
      <c r="E160" s="44" t="s">
        <v>207</v>
      </c>
      <c r="F160" s="45" t="s">
        <v>24</v>
      </c>
      <c r="G160" s="45" t="s">
        <v>25</v>
      </c>
      <c r="H160" s="46">
        <v>200000</v>
      </c>
      <c r="I160" s="46">
        <v>5740</v>
      </c>
      <c r="J160" s="46">
        <v>35911.919999999998</v>
      </c>
      <c r="K160" s="46">
        <v>4943.8</v>
      </c>
      <c r="L160" s="46">
        <v>125</v>
      </c>
      <c r="M160" s="46">
        <v>46720.72</v>
      </c>
      <c r="N160" s="46">
        <v>153279.28</v>
      </c>
      <c r="O160" s="47">
        <v>44774</v>
      </c>
      <c r="P160" s="48">
        <v>44957</v>
      </c>
      <c r="Q160" s="1">
        <f>VLOOKUP(D160,'[1]CLASIFICACION DE CARGOS'!J:K,2,0)</f>
        <v>9</v>
      </c>
      <c r="R160" s="1">
        <f>VLOOKUP(E160,'[1]CLASIFICACION DE CARGOS'!A:B,2,0)</f>
        <v>4</v>
      </c>
      <c r="S160" s="1">
        <f>IF(Q160=Q158,0,1)</f>
        <v>1</v>
      </c>
      <c r="U160" s="49"/>
      <c r="V160" s="50"/>
    </row>
    <row r="161" spans="1:22" ht="30" customHeight="1" x14ac:dyDescent="0.25">
      <c r="A161" s="15">
        <f t="shared" si="4"/>
        <v>121</v>
      </c>
      <c r="B161" s="16">
        <v>113785547</v>
      </c>
      <c r="C161" s="44" t="s">
        <v>208</v>
      </c>
      <c r="D161" s="17" t="s">
        <v>206</v>
      </c>
      <c r="E161" s="44" t="s">
        <v>55</v>
      </c>
      <c r="F161" s="45" t="s">
        <v>24</v>
      </c>
      <c r="G161" s="45" t="s">
        <v>29</v>
      </c>
      <c r="H161" s="46">
        <v>130000</v>
      </c>
      <c r="I161" s="46">
        <v>3731</v>
      </c>
      <c r="J161" s="46">
        <v>19162.12</v>
      </c>
      <c r="K161" s="46">
        <v>3952</v>
      </c>
      <c r="L161" s="46">
        <v>1405.67</v>
      </c>
      <c r="M161" s="46">
        <v>28250.79</v>
      </c>
      <c r="N161" s="46">
        <v>101749.21</v>
      </c>
      <c r="O161" s="47">
        <v>44774</v>
      </c>
      <c r="P161" s="48">
        <v>44957</v>
      </c>
      <c r="Q161" s="1">
        <f>VLOOKUP(D161,'[1]CLASIFICACION DE CARGOS'!J:K,2,0)</f>
        <v>9</v>
      </c>
      <c r="R161" s="1">
        <f>VLOOKUP(E161,'[1]CLASIFICACION DE CARGOS'!A:B,2,0)</f>
        <v>6</v>
      </c>
      <c r="S161" s="1">
        <f t="shared" si="3"/>
        <v>0</v>
      </c>
      <c r="U161" s="49"/>
      <c r="V161" s="50"/>
    </row>
    <row r="162" spans="1:22" ht="30" customHeight="1" x14ac:dyDescent="0.25">
      <c r="A162" s="15">
        <f t="shared" si="4"/>
        <v>122</v>
      </c>
      <c r="B162" s="16">
        <v>2300916026</v>
      </c>
      <c r="C162" s="44" t="s">
        <v>209</v>
      </c>
      <c r="D162" s="17" t="s">
        <v>206</v>
      </c>
      <c r="E162" s="44" t="s">
        <v>210</v>
      </c>
      <c r="F162" s="45" t="s">
        <v>24</v>
      </c>
      <c r="G162" s="45" t="s">
        <v>25</v>
      </c>
      <c r="H162" s="46">
        <v>120000</v>
      </c>
      <c r="I162" s="46">
        <v>3444</v>
      </c>
      <c r="J162" s="46">
        <v>16809.87</v>
      </c>
      <c r="K162" s="46">
        <v>3648</v>
      </c>
      <c r="L162" s="46">
        <v>125</v>
      </c>
      <c r="M162" s="46">
        <v>24026.87</v>
      </c>
      <c r="N162" s="46">
        <v>95973.13</v>
      </c>
      <c r="O162" s="47">
        <v>44774</v>
      </c>
      <c r="P162" s="48">
        <v>44957</v>
      </c>
      <c r="Q162" s="1">
        <f>VLOOKUP(D162,'[1]CLASIFICACION DE CARGOS'!J:K,2,0)</f>
        <v>9</v>
      </c>
      <c r="R162" s="1">
        <f>VLOOKUP(E162,'[1]CLASIFICACION DE CARGOS'!A:B,2,0)</f>
        <v>6</v>
      </c>
      <c r="S162" s="1">
        <f t="shared" si="3"/>
        <v>0</v>
      </c>
      <c r="U162" s="49"/>
      <c r="V162" s="50"/>
    </row>
    <row r="163" spans="1:22" ht="30" customHeight="1" x14ac:dyDescent="0.25">
      <c r="A163" s="15">
        <f t="shared" si="4"/>
        <v>123</v>
      </c>
      <c r="B163" s="16">
        <v>108326265</v>
      </c>
      <c r="C163" s="44" t="s">
        <v>211</v>
      </c>
      <c r="D163" s="17" t="s">
        <v>206</v>
      </c>
      <c r="E163" s="44" t="s">
        <v>212</v>
      </c>
      <c r="F163" s="45" t="s">
        <v>24</v>
      </c>
      <c r="G163" s="45" t="s">
        <v>29</v>
      </c>
      <c r="H163" s="46">
        <v>80000</v>
      </c>
      <c r="I163" s="46">
        <v>2296</v>
      </c>
      <c r="J163" s="46">
        <v>7022.76</v>
      </c>
      <c r="K163" s="46">
        <v>2432</v>
      </c>
      <c r="L163" s="46">
        <v>18410.86</v>
      </c>
      <c r="M163" s="46">
        <v>30161.62</v>
      </c>
      <c r="N163" s="46">
        <v>49838.38</v>
      </c>
      <c r="O163" s="47">
        <v>44805</v>
      </c>
      <c r="P163" s="48">
        <v>44985</v>
      </c>
      <c r="Q163" s="1">
        <f>VLOOKUP(D163,'[1]CLASIFICACION DE CARGOS'!J:K,2,0)</f>
        <v>9</v>
      </c>
      <c r="R163" s="1">
        <f>VLOOKUP(E163,'[1]CLASIFICACION DE CARGOS'!A:B,2,0)</f>
        <v>7</v>
      </c>
      <c r="S163" s="1">
        <f t="shared" si="3"/>
        <v>0</v>
      </c>
      <c r="U163" s="49"/>
      <c r="V163" s="50"/>
    </row>
    <row r="164" spans="1:22" ht="30" customHeight="1" x14ac:dyDescent="0.25">
      <c r="A164" s="15">
        <f t="shared" si="4"/>
        <v>124</v>
      </c>
      <c r="B164" s="16">
        <v>101814085</v>
      </c>
      <c r="C164" s="44" t="s">
        <v>213</v>
      </c>
      <c r="D164" s="17" t="s">
        <v>206</v>
      </c>
      <c r="E164" s="44" t="s">
        <v>154</v>
      </c>
      <c r="F164" s="45" t="s">
        <v>24</v>
      </c>
      <c r="G164" s="45" t="s">
        <v>29</v>
      </c>
      <c r="H164" s="46">
        <v>50000</v>
      </c>
      <c r="I164" s="46">
        <v>1435</v>
      </c>
      <c r="J164" s="46">
        <v>1854</v>
      </c>
      <c r="K164" s="46">
        <v>1520</v>
      </c>
      <c r="L164" s="46">
        <v>1125</v>
      </c>
      <c r="M164" s="46">
        <v>5934</v>
      </c>
      <c r="N164" s="46">
        <v>44066</v>
      </c>
      <c r="O164" s="47">
        <v>44866</v>
      </c>
      <c r="P164" s="48">
        <v>45046</v>
      </c>
      <c r="Q164" s="1">
        <f>VLOOKUP(D164,'[1]CLASIFICACION DE CARGOS'!J:K,2,0)</f>
        <v>9</v>
      </c>
      <c r="R164" s="1">
        <f>VLOOKUP(E164,'[1]CLASIFICACION DE CARGOS'!A:B,2,0)</f>
        <v>13</v>
      </c>
      <c r="S164" s="1">
        <f t="shared" si="3"/>
        <v>0</v>
      </c>
      <c r="U164" s="49"/>
      <c r="V164" s="50"/>
    </row>
    <row r="165" spans="1:22" ht="30" customHeight="1" x14ac:dyDescent="0.25">
      <c r="A165" s="15">
        <f t="shared" si="4"/>
        <v>125</v>
      </c>
      <c r="B165" s="16">
        <v>118358431</v>
      </c>
      <c r="C165" s="44" t="s">
        <v>214</v>
      </c>
      <c r="D165" s="17" t="s">
        <v>206</v>
      </c>
      <c r="E165" s="44" t="s">
        <v>154</v>
      </c>
      <c r="F165" s="45" t="s">
        <v>24</v>
      </c>
      <c r="G165" s="45" t="s">
        <v>25</v>
      </c>
      <c r="H165" s="46">
        <v>50000</v>
      </c>
      <c r="I165" s="46">
        <v>1435</v>
      </c>
      <c r="J165" s="46">
        <v>0</v>
      </c>
      <c r="K165" s="46">
        <v>1520</v>
      </c>
      <c r="L165" s="46">
        <v>125</v>
      </c>
      <c r="M165" s="46">
        <v>3080</v>
      </c>
      <c r="N165" s="46">
        <v>46920</v>
      </c>
      <c r="O165" s="47">
        <v>44866</v>
      </c>
      <c r="P165" s="48">
        <v>45046</v>
      </c>
      <c r="Q165" s="1">
        <f>VLOOKUP(D165,'[1]CLASIFICACION DE CARGOS'!J:K,2,0)</f>
        <v>9</v>
      </c>
      <c r="R165" s="1">
        <f>VLOOKUP(E165,'[1]CLASIFICACION DE CARGOS'!A:B,2,0)</f>
        <v>13</v>
      </c>
      <c r="S165" s="1">
        <f t="shared" si="3"/>
        <v>0</v>
      </c>
      <c r="U165" s="49"/>
      <c r="V165" s="50"/>
    </row>
    <row r="166" spans="1:22" ht="30" customHeight="1" x14ac:dyDescent="0.25">
      <c r="A166" s="15">
        <f t="shared" si="4"/>
        <v>126</v>
      </c>
      <c r="B166" s="16">
        <v>40200474563</v>
      </c>
      <c r="C166" s="44" t="s">
        <v>215</v>
      </c>
      <c r="D166" s="17" t="s">
        <v>206</v>
      </c>
      <c r="E166" s="44" t="s">
        <v>154</v>
      </c>
      <c r="F166" s="45" t="s">
        <v>24</v>
      </c>
      <c r="G166" s="45" t="s">
        <v>29</v>
      </c>
      <c r="H166" s="46">
        <v>40000</v>
      </c>
      <c r="I166" s="46">
        <v>1148</v>
      </c>
      <c r="J166" s="46">
        <v>0</v>
      </c>
      <c r="K166" s="46">
        <v>1216</v>
      </c>
      <c r="L166" s="46">
        <v>8125</v>
      </c>
      <c r="M166" s="46">
        <v>10489</v>
      </c>
      <c r="N166" s="46">
        <v>29511</v>
      </c>
      <c r="O166" s="47">
        <v>44805</v>
      </c>
      <c r="P166" s="48">
        <v>44985</v>
      </c>
      <c r="Q166" s="1">
        <f>VLOOKUP(D166,'[1]CLASIFICACION DE CARGOS'!J:K,2,0)</f>
        <v>9</v>
      </c>
      <c r="R166" s="1">
        <f>VLOOKUP(E166,'[1]CLASIFICACION DE CARGOS'!A:B,2,0)</f>
        <v>13</v>
      </c>
      <c r="S166" s="1">
        <f t="shared" si="3"/>
        <v>0</v>
      </c>
      <c r="U166" s="49"/>
      <c r="V166" s="50"/>
    </row>
    <row r="167" spans="1:22" ht="30" customHeight="1" x14ac:dyDescent="0.25">
      <c r="A167" s="15">
        <f t="shared" si="4"/>
        <v>127</v>
      </c>
      <c r="B167" s="16">
        <v>800008708</v>
      </c>
      <c r="C167" s="44" t="s">
        <v>216</v>
      </c>
      <c r="D167" s="17" t="s">
        <v>206</v>
      </c>
      <c r="E167" s="44" t="s">
        <v>154</v>
      </c>
      <c r="F167" s="45" t="s">
        <v>24</v>
      </c>
      <c r="G167" s="45" t="s">
        <v>25</v>
      </c>
      <c r="H167" s="46">
        <v>30000</v>
      </c>
      <c r="I167" s="46">
        <v>861</v>
      </c>
      <c r="J167" s="46">
        <v>0</v>
      </c>
      <c r="K167" s="46">
        <v>912</v>
      </c>
      <c r="L167" s="46">
        <v>125</v>
      </c>
      <c r="M167" s="46">
        <v>1898</v>
      </c>
      <c r="N167" s="46">
        <v>28102</v>
      </c>
      <c r="O167" s="47">
        <v>44896</v>
      </c>
      <c r="P167" s="48">
        <v>45077</v>
      </c>
      <c r="Q167" s="1">
        <f>VLOOKUP(D167,'[1]CLASIFICACION DE CARGOS'!J:K,2,0)</f>
        <v>9</v>
      </c>
      <c r="R167" s="1">
        <f>VLOOKUP(E167,'[1]CLASIFICACION DE CARGOS'!A:B,2,0)</f>
        <v>13</v>
      </c>
      <c r="S167" s="1" t="e">
        <f>IF(Q167=#REF!,0,1)</f>
        <v>#REF!</v>
      </c>
      <c r="U167" s="49"/>
      <c r="V167" s="50"/>
    </row>
    <row r="168" spans="1:22" ht="30" customHeight="1" x14ac:dyDescent="0.25">
      <c r="A168" s="15">
        <f t="shared" si="4"/>
        <v>128</v>
      </c>
      <c r="B168" s="16">
        <v>1800728253</v>
      </c>
      <c r="C168" s="44" t="s">
        <v>217</v>
      </c>
      <c r="D168" s="17" t="s">
        <v>206</v>
      </c>
      <c r="E168" s="44" t="s">
        <v>154</v>
      </c>
      <c r="F168" s="45" t="s">
        <v>24</v>
      </c>
      <c r="G168" s="45" t="s">
        <v>25</v>
      </c>
      <c r="H168" s="46">
        <v>85000</v>
      </c>
      <c r="I168" s="46">
        <v>2439.5</v>
      </c>
      <c r="J168" s="46">
        <v>8576.99</v>
      </c>
      <c r="K168" s="46">
        <v>2584</v>
      </c>
      <c r="L168" s="46">
        <v>125</v>
      </c>
      <c r="M168" s="46">
        <v>13725.49</v>
      </c>
      <c r="N168" s="46">
        <v>71274.509999999995</v>
      </c>
      <c r="O168" s="47">
        <v>44774</v>
      </c>
      <c r="P168" s="48">
        <v>44957</v>
      </c>
      <c r="Q168" s="1">
        <f>VLOOKUP(D168,'[1]CLASIFICACION DE CARGOS'!J:K,2,0)</f>
        <v>9</v>
      </c>
      <c r="R168" s="1">
        <f>VLOOKUP(E168,'[1]CLASIFICACION DE CARGOS'!A:B,2,0)</f>
        <v>13</v>
      </c>
      <c r="S168" s="1">
        <f t="shared" ref="S168:S242" si="5">IF(Q168=Q167,0,1)</f>
        <v>0</v>
      </c>
      <c r="U168" s="49"/>
      <c r="V168" s="50"/>
    </row>
    <row r="169" spans="1:22" ht="30" customHeight="1" x14ac:dyDescent="0.25">
      <c r="A169" s="15">
        <f t="shared" si="4"/>
        <v>129</v>
      </c>
      <c r="B169" s="16">
        <v>114381080</v>
      </c>
      <c r="C169" s="44" t="s">
        <v>218</v>
      </c>
      <c r="D169" s="17" t="s">
        <v>206</v>
      </c>
      <c r="E169" s="44" t="s">
        <v>154</v>
      </c>
      <c r="F169" s="45" t="s">
        <v>24</v>
      </c>
      <c r="G169" s="45" t="s">
        <v>29</v>
      </c>
      <c r="H169" s="46">
        <v>80000</v>
      </c>
      <c r="I169" s="46">
        <v>2296</v>
      </c>
      <c r="J169" s="46">
        <v>7400.87</v>
      </c>
      <c r="K169" s="46">
        <v>2432</v>
      </c>
      <c r="L169" s="46">
        <v>10725</v>
      </c>
      <c r="M169" s="46">
        <v>22853.87</v>
      </c>
      <c r="N169" s="46">
        <v>57146.13</v>
      </c>
      <c r="O169" s="47">
        <v>44774</v>
      </c>
      <c r="P169" s="48">
        <v>44957</v>
      </c>
      <c r="Q169" s="1">
        <f>VLOOKUP(D169,'[1]CLASIFICACION DE CARGOS'!J:K,2,0)</f>
        <v>9</v>
      </c>
      <c r="R169" s="1">
        <f>VLOOKUP(E169,'[1]CLASIFICACION DE CARGOS'!A:B,2,0)</f>
        <v>13</v>
      </c>
      <c r="S169" s="1">
        <f t="shared" si="5"/>
        <v>0</v>
      </c>
      <c r="U169" s="49"/>
      <c r="V169" s="50"/>
    </row>
    <row r="170" spans="1:22" ht="30" customHeight="1" x14ac:dyDescent="0.25">
      <c r="A170" s="15">
        <f t="shared" si="4"/>
        <v>130</v>
      </c>
      <c r="B170" s="16">
        <v>22300827619</v>
      </c>
      <c r="C170" s="44" t="s">
        <v>219</v>
      </c>
      <c r="D170" s="17" t="s">
        <v>206</v>
      </c>
      <c r="E170" s="44" t="s">
        <v>154</v>
      </c>
      <c r="F170" s="45" t="s">
        <v>24</v>
      </c>
      <c r="G170" s="45" t="s">
        <v>29</v>
      </c>
      <c r="H170" s="46">
        <v>80000</v>
      </c>
      <c r="I170" s="46">
        <v>2296</v>
      </c>
      <c r="J170" s="46">
        <v>7400.87</v>
      </c>
      <c r="K170" s="46">
        <v>2432</v>
      </c>
      <c r="L170" s="46">
        <v>125</v>
      </c>
      <c r="M170" s="46">
        <v>12253.87</v>
      </c>
      <c r="N170" s="46">
        <v>67746.13</v>
      </c>
      <c r="O170" s="47">
        <v>44774</v>
      </c>
      <c r="P170" s="48">
        <v>44957</v>
      </c>
      <c r="Q170" s="1">
        <f>VLOOKUP(D170,'[1]CLASIFICACION DE CARGOS'!J:K,2,0)</f>
        <v>9</v>
      </c>
      <c r="R170" s="1">
        <f>VLOOKUP(E170,'[1]CLASIFICACION DE CARGOS'!A:B,2,0)</f>
        <v>13</v>
      </c>
      <c r="S170" s="1">
        <f t="shared" si="5"/>
        <v>0</v>
      </c>
      <c r="U170" s="49"/>
      <c r="V170" s="50"/>
    </row>
    <row r="171" spans="1:22" ht="30" customHeight="1" x14ac:dyDescent="0.25">
      <c r="A171" s="15">
        <f t="shared" si="4"/>
        <v>131</v>
      </c>
      <c r="B171" s="16">
        <v>40200685689</v>
      </c>
      <c r="C171" s="44" t="s">
        <v>220</v>
      </c>
      <c r="D171" s="17" t="s">
        <v>206</v>
      </c>
      <c r="E171" s="44" t="s">
        <v>154</v>
      </c>
      <c r="F171" s="45" t="s">
        <v>24</v>
      </c>
      <c r="G171" s="45" t="s">
        <v>29</v>
      </c>
      <c r="H171" s="46">
        <v>80000</v>
      </c>
      <c r="I171" s="46">
        <v>2296</v>
      </c>
      <c r="J171" s="46">
        <v>7400.87</v>
      </c>
      <c r="K171" s="46">
        <v>2432</v>
      </c>
      <c r="L171" s="46">
        <v>2686.33</v>
      </c>
      <c r="M171" s="46">
        <v>14815.2</v>
      </c>
      <c r="N171" s="46">
        <v>65184.800000000003</v>
      </c>
      <c r="O171" s="47">
        <v>44774</v>
      </c>
      <c r="P171" s="48">
        <v>44957</v>
      </c>
      <c r="Q171" s="1">
        <f>VLOOKUP(D171,'[1]CLASIFICACION DE CARGOS'!J:K,2,0)</f>
        <v>9</v>
      </c>
      <c r="R171" s="1">
        <f>VLOOKUP(E171,'[1]CLASIFICACION DE CARGOS'!A:B,2,0)</f>
        <v>13</v>
      </c>
      <c r="S171" s="1">
        <f t="shared" si="5"/>
        <v>0</v>
      </c>
      <c r="U171" s="49"/>
      <c r="V171" s="50"/>
    </row>
    <row r="172" spans="1:22" ht="30" customHeight="1" x14ac:dyDescent="0.25">
      <c r="A172" s="15">
        <f t="shared" si="4"/>
        <v>132</v>
      </c>
      <c r="B172" s="16">
        <v>40209080643</v>
      </c>
      <c r="C172" s="44" t="s">
        <v>221</v>
      </c>
      <c r="D172" s="17" t="s">
        <v>206</v>
      </c>
      <c r="E172" s="44" t="s">
        <v>154</v>
      </c>
      <c r="F172" s="45" t="s">
        <v>24</v>
      </c>
      <c r="G172" s="45" t="s">
        <v>25</v>
      </c>
      <c r="H172" s="46">
        <v>80000</v>
      </c>
      <c r="I172" s="46">
        <v>2296</v>
      </c>
      <c r="J172" s="46">
        <v>7022.76</v>
      </c>
      <c r="K172" s="46">
        <v>2432</v>
      </c>
      <c r="L172" s="46">
        <v>1637.45</v>
      </c>
      <c r="M172" s="46">
        <v>13388.21</v>
      </c>
      <c r="N172" s="46">
        <v>66611.789999999994</v>
      </c>
      <c r="O172" s="47">
        <v>44774</v>
      </c>
      <c r="P172" s="48">
        <v>44957</v>
      </c>
      <c r="Q172" s="1">
        <f>VLOOKUP(D172,'[1]CLASIFICACION DE CARGOS'!J:K,2,0)</f>
        <v>9</v>
      </c>
      <c r="R172" s="1">
        <f>VLOOKUP(E172,'[1]CLASIFICACION DE CARGOS'!A:B,2,0)</f>
        <v>13</v>
      </c>
      <c r="S172" s="1">
        <f t="shared" si="5"/>
        <v>0</v>
      </c>
      <c r="U172" s="49"/>
      <c r="V172" s="50"/>
    </row>
    <row r="173" spans="1:22" ht="30" customHeight="1" x14ac:dyDescent="0.25">
      <c r="A173" s="15">
        <f t="shared" si="4"/>
        <v>133</v>
      </c>
      <c r="B173" s="16">
        <v>114784440</v>
      </c>
      <c r="C173" s="44" t="s">
        <v>222</v>
      </c>
      <c r="D173" s="17" t="s">
        <v>206</v>
      </c>
      <c r="E173" s="44" t="s">
        <v>154</v>
      </c>
      <c r="F173" s="45" t="s">
        <v>24</v>
      </c>
      <c r="G173" s="45" t="s">
        <v>25</v>
      </c>
      <c r="H173" s="46">
        <v>70000</v>
      </c>
      <c r="I173" s="46">
        <v>2009</v>
      </c>
      <c r="J173" s="46">
        <v>5368.48</v>
      </c>
      <c r="K173" s="46">
        <v>2128</v>
      </c>
      <c r="L173" s="46">
        <v>125</v>
      </c>
      <c r="M173" s="46">
        <v>9630.48</v>
      </c>
      <c r="N173" s="46">
        <v>60369.52</v>
      </c>
      <c r="O173" s="47">
        <v>44774</v>
      </c>
      <c r="P173" s="48">
        <v>44957</v>
      </c>
      <c r="Q173" s="1">
        <f>VLOOKUP(D173,'[1]CLASIFICACION DE CARGOS'!J:K,2,0)</f>
        <v>9</v>
      </c>
      <c r="R173" s="1">
        <f>VLOOKUP(E173,'[1]CLASIFICACION DE CARGOS'!A:B,2,0)</f>
        <v>13</v>
      </c>
      <c r="S173" s="1">
        <f t="shared" si="5"/>
        <v>0</v>
      </c>
      <c r="U173" s="49"/>
      <c r="V173" s="50"/>
    </row>
    <row r="174" spans="1:22" ht="30" customHeight="1" x14ac:dyDescent="0.25">
      <c r="A174" s="15">
        <f t="shared" si="4"/>
        <v>134</v>
      </c>
      <c r="B174" s="16">
        <v>2300944333</v>
      </c>
      <c r="C174" s="44" t="s">
        <v>223</v>
      </c>
      <c r="D174" s="17" t="s">
        <v>206</v>
      </c>
      <c r="E174" s="44" t="s">
        <v>154</v>
      </c>
      <c r="F174" s="45" t="s">
        <v>24</v>
      </c>
      <c r="G174" s="45" t="s">
        <v>25</v>
      </c>
      <c r="H174" s="46">
        <v>70000</v>
      </c>
      <c r="I174" s="46">
        <v>2009</v>
      </c>
      <c r="J174" s="46">
        <v>5368.48</v>
      </c>
      <c r="K174" s="46">
        <v>2128</v>
      </c>
      <c r="L174" s="46">
        <v>125</v>
      </c>
      <c r="M174" s="46">
        <v>9630.48</v>
      </c>
      <c r="N174" s="46">
        <v>60369.52</v>
      </c>
      <c r="O174" s="47">
        <v>44774</v>
      </c>
      <c r="P174" s="48">
        <v>44957</v>
      </c>
      <c r="Q174" s="1">
        <f>VLOOKUP(D174,'[1]CLASIFICACION DE CARGOS'!J:K,2,0)</f>
        <v>9</v>
      </c>
      <c r="R174" s="1">
        <f>VLOOKUP(E174,'[1]CLASIFICACION DE CARGOS'!A:B,2,0)</f>
        <v>13</v>
      </c>
      <c r="S174" s="1">
        <f t="shared" si="5"/>
        <v>0</v>
      </c>
      <c r="U174" s="49"/>
      <c r="V174" s="50"/>
    </row>
    <row r="175" spans="1:22" ht="30" customHeight="1" x14ac:dyDescent="0.25">
      <c r="A175" s="15">
        <f t="shared" si="4"/>
        <v>135</v>
      </c>
      <c r="B175" s="16">
        <v>40222204758</v>
      </c>
      <c r="C175" s="44" t="s">
        <v>224</v>
      </c>
      <c r="D175" s="17" t="s">
        <v>206</v>
      </c>
      <c r="E175" s="44" t="s">
        <v>154</v>
      </c>
      <c r="F175" s="45" t="s">
        <v>24</v>
      </c>
      <c r="G175" s="45" t="s">
        <v>25</v>
      </c>
      <c r="H175" s="46">
        <v>70000</v>
      </c>
      <c r="I175" s="46">
        <v>2009</v>
      </c>
      <c r="J175" s="46">
        <v>5368.48</v>
      </c>
      <c r="K175" s="46">
        <v>2128</v>
      </c>
      <c r="L175" s="46">
        <v>125</v>
      </c>
      <c r="M175" s="46">
        <v>9630.48</v>
      </c>
      <c r="N175" s="46">
        <v>60369.52</v>
      </c>
      <c r="O175" s="47">
        <v>44774</v>
      </c>
      <c r="P175" s="48">
        <v>44957</v>
      </c>
      <c r="Q175" s="1">
        <f>VLOOKUP(D175,'[1]CLASIFICACION DE CARGOS'!J:K,2,0)</f>
        <v>9</v>
      </c>
      <c r="R175" s="1">
        <f>VLOOKUP(E175,'[1]CLASIFICACION DE CARGOS'!A:B,2,0)</f>
        <v>13</v>
      </c>
      <c r="S175" s="1">
        <f t="shared" si="5"/>
        <v>0</v>
      </c>
      <c r="U175" s="49"/>
      <c r="V175" s="50"/>
    </row>
    <row r="176" spans="1:22" ht="30" customHeight="1" x14ac:dyDescent="0.25">
      <c r="A176" s="15">
        <f t="shared" si="4"/>
        <v>136</v>
      </c>
      <c r="B176" s="16">
        <v>22900223326</v>
      </c>
      <c r="C176" s="44" t="s">
        <v>225</v>
      </c>
      <c r="D176" s="17" t="s">
        <v>206</v>
      </c>
      <c r="E176" s="44" t="s">
        <v>154</v>
      </c>
      <c r="F176" s="45" t="s">
        <v>24</v>
      </c>
      <c r="G176" s="45" t="s">
        <v>29</v>
      </c>
      <c r="H176" s="46">
        <v>65000</v>
      </c>
      <c r="I176" s="46">
        <v>1865.5</v>
      </c>
      <c r="J176" s="46">
        <v>4427.58</v>
      </c>
      <c r="K176" s="46">
        <v>1976</v>
      </c>
      <c r="L176" s="46">
        <v>723.74</v>
      </c>
      <c r="M176" s="46">
        <v>8992.82</v>
      </c>
      <c r="N176" s="46">
        <v>56007.18</v>
      </c>
      <c r="O176" s="47">
        <v>44805</v>
      </c>
      <c r="P176" s="48">
        <v>44985</v>
      </c>
      <c r="Q176" s="1">
        <f>VLOOKUP(D176,'[1]CLASIFICACION DE CARGOS'!J:K,2,0)</f>
        <v>9</v>
      </c>
      <c r="R176" s="1">
        <f>VLOOKUP(E176,'[1]CLASIFICACION DE CARGOS'!A:B,2,0)</f>
        <v>13</v>
      </c>
      <c r="S176" s="1">
        <f t="shared" si="5"/>
        <v>0</v>
      </c>
      <c r="U176" s="49"/>
      <c r="V176" s="50"/>
    </row>
    <row r="177" spans="1:22" ht="30" customHeight="1" x14ac:dyDescent="0.25">
      <c r="A177" s="15">
        <f t="shared" si="4"/>
        <v>137</v>
      </c>
      <c r="B177" s="16">
        <v>5500011084</v>
      </c>
      <c r="C177" s="44" t="s">
        <v>226</v>
      </c>
      <c r="D177" s="17" t="s">
        <v>206</v>
      </c>
      <c r="E177" s="44" t="s">
        <v>154</v>
      </c>
      <c r="F177" s="45" t="s">
        <v>24</v>
      </c>
      <c r="G177" s="45" t="s">
        <v>25</v>
      </c>
      <c r="H177" s="46">
        <v>65000</v>
      </c>
      <c r="I177" s="46">
        <v>1865.5</v>
      </c>
      <c r="J177" s="46">
        <v>4427.58</v>
      </c>
      <c r="K177" s="46">
        <v>1976</v>
      </c>
      <c r="L177" s="46">
        <v>125</v>
      </c>
      <c r="M177" s="46">
        <v>8394.08</v>
      </c>
      <c r="N177" s="46">
        <v>56605.919999999998</v>
      </c>
      <c r="O177" s="47">
        <v>44879</v>
      </c>
      <c r="P177" s="48">
        <v>45060</v>
      </c>
      <c r="Q177" s="1">
        <f>VLOOKUP(D177,'[1]CLASIFICACION DE CARGOS'!J:K,2,0)</f>
        <v>9</v>
      </c>
      <c r="R177" s="1">
        <f>VLOOKUP(E177,'[1]CLASIFICACION DE CARGOS'!A:B,2,0)</f>
        <v>13</v>
      </c>
      <c r="S177" s="1">
        <f t="shared" si="5"/>
        <v>0</v>
      </c>
      <c r="U177" s="49"/>
      <c r="V177" s="50"/>
    </row>
    <row r="178" spans="1:22" ht="30" customHeight="1" x14ac:dyDescent="0.25">
      <c r="A178" s="15">
        <f t="shared" si="4"/>
        <v>138</v>
      </c>
      <c r="B178" s="16">
        <v>101504066</v>
      </c>
      <c r="C178" s="44" t="s">
        <v>227</v>
      </c>
      <c r="D178" s="17" t="s">
        <v>206</v>
      </c>
      <c r="E178" s="44" t="s">
        <v>154</v>
      </c>
      <c r="F178" s="45" t="s">
        <v>24</v>
      </c>
      <c r="G178" s="45" t="s">
        <v>25</v>
      </c>
      <c r="H178" s="46">
        <v>35000</v>
      </c>
      <c r="I178" s="46">
        <v>1004.5</v>
      </c>
      <c r="J178" s="46">
        <v>0</v>
      </c>
      <c r="K178" s="46">
        <v>1064</v>
      </c>
      <c r="L178" s="46">
        <v>3743.4</v>
      </c>
      <c r="M178" s="46">
        <v>5811.9</v>
      </c>
      <c r="N178" s="46">
        <v>29188.1</v>
      </c>
      <c r="O178" s="47">
        <v>44652</v>
      </c>
      <c r="P178" s="48">
        <v>44834</v>
      </c>
      <c r="Q178" s="1">
        <f>VLOOKUP(D178,'[1]CLASIFICACION DE CARGOS'!J:K,2,0)</f>
        <v>9</v>
      </c>
      <c r="R178" s="1">
        <f>VLOOKUP(E178,'[1]CLASIFICACION DE CARGOS'!A:B,2,0)</f>
        <v>13</v>
      </c>
      <c r="S178" s="1">
        <f t="shared" si="5"/>
        <v>0</v>
      </c>
      <c r="U178" s="49"/>
      <c r="V178" s="50"/>
    </row>
    <row r="179" spans="1:22" ht="30" customHeight="1" x14ac:dyDescent="0.25">
      <c r="A179" s="15">
        <f t="shared" si="4"/>
        <v>139</v>
      </c>
      <c r="B179" s="16">
        <v>116895186</v>
      </c>
      <c r="C179" s="44" t="s">
        <v>228</v>
      </c>
      <c r="D179" s="17" t="s">
        <v>206</v>
      </c>
      <c r="E179" s="44" t="s">
        <v>154</v>
      </c>
      <c r="F179" s="45" t="s">
        <v>24</v>
      </c>
      <c r="G179" s="45" t="s">
        <v>25</v>
      </c>
      <c r="H179" s="46">
        <v>70000</v>
      </c>
      <c r="I179" s="46">
        <v>2009</v>
      </c>
      <c r="J179" s="46">
        <v>0</v>
      </c>
      <c r="K179" s="46">
        <v>2128</v>
      </c>
      <c r="L179" s="46">
        <v>125</v>
      </c>
      <c r="M179" s="46">
        <v>4262</v>
      </c>
      <c r="N179" s="46">
        <v>65738</v>
      </c>
      <c r="O179" s="47">
        <v>44866</v>
      </c>
      <c r="P179" s="48">
        <v>45046</v>
      </c>
      <c r="Q179" s="1">
        <f>VLOOKUP(D179,'[1]CLASIFICACION DE CARGOS'!J:K,2,0)</f>
        <v>9</v>
      </c>
      <c r="R179" s="1">
        <f>VLOOKUP(E179,'[1]CLASIFICACION DE CARGOS'!A:B,2,0)</f>
        <v>13</v>
      </c>
      <c r="S179" s="1">
        <f t="shared" si="5"/>
        <v>0</v>
      </c>
      <c r="U179" s="49"/>
      <c r="V179" s="50"/>
    </row>
    <row r="180" spans="1:22" ht="30" customHeight="1" x14ac:dyDescent="0.25">
      <c r="A180" s="15">
        <f t="shared" si="4"/>
        <v>140</v>
      </c>
      <c r="B180" s="16">
        <v>107957433</v>
      </c>
      <c r="C180" s="44" t="s">
        <v>229</v>
      </c>
      <c r="D180" s="17" t="s">
        <v>206</v>
      </c>
      <c r="E180" s="44" t="s">
        <v>154</v>
      </c>
      <c r="F180" s="45" t="s">
        <v>24</v>
      </c>
      <c r="G180" s="45" t="s">
        <v>29</v>
      </c>
      <c r="H180" s="46">
        <v>50000</v>
      </c>
      <c r="I180" s="46">
        <v>1435</v>
      </c>
      <c r="J180" s="46">
        <v>1854</v>
      </c>
      <c r="K180" s="46">
        <v>1520</v>
      </c>
      <c r="L180" s="46">
        <v>6339.43</v>
      </c>
      <c r="M180" s="46">
        <v>11148.43</v>
      </c>
      <c r="N180" s="46">
        <v>38851.57</v>
      </c>
      <c r="O180" s="47">
        <v>44805</v>
      </c>
      <c r="P180" s="48">
        <v>44985</v>
      </c>
      <c r="Q180" s="1">
        <f>VLOOKUP(D180,'[1]CLASIFICACION DE CARGOS'!J:K,2,0)</f>
        <v>9</v>
      </c>
      <c r="R180" s="1">
        <f>VLOOKUP(E180,'[1]CLASIFICACION DE CARGOS'!A:B,2,0)</f>
        <v>13</v>
      </c>
      <c r="S180" s="1">
        <f t="shared" si="5"/>
        <v>0</v>
      </c>
      <c r="U180" s="49"/>
      <c r="V180" s="50"/>
    </row>
    <row r="181" spans="1:22" ht="30" customHeight="1" x14ac:dyDescent="0.25">
      <c r="A181" s="15" t="str">
        <f t="shared" si="4"/>
        <v/>
      </c>
      <c r="B181" s="10"/>
      <c r="C181" s="11" t="str">
        <f>D182</f>
        <v>DEPARTAMENTO DE ELABORACION DE DOCUMENTOS LEGALES</v>
      </c>
      <c r="D181" s="12" t="s">
        <v>20</v>
      </c>
      <c r="E181" s="12" t="s">
        <v>20</v>
      </c>
      <c r="F181" s="12" t="s">
        <v>20</v>
      </c>
      <c r="G181" s="12" t="s">
        <v>20</v>
      </c>
      <c r="H181" s="12" t="s">
        <v>20</v>
      </c>
      <c r="I181" s="12" t="s">
        <v>20</v>
      </c>
      <c r="J181" s="12" t="s">
        <v>20</v>
      </c>
      <c r="K181" s="12" t="s">
        <v>20</v>
      </c>
      <c r="L181" s="12" t="s">
        <v>20</v>
      </c>
      <c r="M181" s="12" t="s">
        <v>20</v>
      </c>
      <c r="N181" s="12" t="s">
        <v>20</v>
      </c>
      <c r="O181" s="13"/>
      <c r="P181" s="14"/>
    </row>
    <row r="182" spans="1:22" ht="30" customHeight="1" x14ac:dyDescent="0.25">
      <c r="A182" s="15">
        <f t="shared" si="4"/>
        <v>141</v>
      </c>
      <c r="B182" s="16">
        <v>2400193898</v>
      </c>
      <c r="C182" s="44" t="s">
        <v>230</v>
      </c>
      <c r="D182" s="17" t="s">
        <v>231</v>
      </c>
      <c r="E182" s="44" t="s">
        <v>232</v>
      </c>
      <c r="F182" s="45" t="s">
        <v>24</v>
      </c>
      <c r="G182" s="45" t="s">
        <v>25</v>
      </c>
      <c r="H182" s="46">
        <v>125000</v>
      </c>
      <c r="I182" s="46">
        <v>3587.5</v>
      </c>
      <c r="J182" s="46">
        <v>17985.990000000002</v>
      </c>
      <c r="K182" s="46">
        <v>3800</v>
      </c>
      <c r="L182" s="46">
        <v>125</v>
      </c>
      <c r="M182" s="46">
        <v>25498.49</v>
      </c>
      <c r="N182" s="46">
        <v>99501.51</v>
      </c>
      <c r="O182" s="47">
        <v>44851</v>
      </c>
      <c r="P182" s="48">
        <v>45002</v>
      </c>
      <c r="Q182" s="1">
        <f>VLOOKUP(D182,'[1]CLASIFICACION DE CARGOS'!J:K,2,0)</f>
        <v>9.1</v>
      </c>
      <c r="R182" s="1">
        <f>VLOOKUP(E182,'[1]CLASIFICACION DE CARGOS'!A:B,2,0)</f>
        <v>6</v>
      </c>
      <c r="S182" s="1">
        <f>IF(Q182=Q180,0,1)</f>
        <v>1</v>
      </c>
      <c r="U182" s="49"/>
      <c r="V182" s="50"/>
    </row>
    <row r="183" spans="1:22" ht="30" customHeight="1" x14ac:dyDescent="0.25">
      <c r="A183" s="15" t="str">
        <f t="shared" si="4"/>
        <v/>
      </c>
      <c r="B183" s="10"/>
      <c r="C183" s="11" t="str">
        <f>D184</f>
        <v>DIRECCION DE RECURSOS HUMANOS</v>
      </c>
      <c r="D183" s="12" t="s">
        <v>20</v>
      </c>
      <c r="E183" s="12" t="s">
        <v>20</v>
      </c>
      <c r="F183" s="12" t="s">
        <v>20</v>
      </c>
      <c r="G183" s="12" t="s">
        <v>20</v>
      </c>
      <c r="H183" s="12" t="s">
        <v>20</v>
      </c>
      <c r="I183" s="12" t="s">
        <v>20</v>
      </c>
      <c r="J183" s="12" t="s">
        <v>20</v>
      </c>
      <c r="K183" s="12" t="s">
        <v>20</v>
      </c>
      <c r="L183" s="12" t="s">
        <v>20</v>
      </c>
      <c r="M183" s="12" t="s">
        <v>20</v>
      </c>
      <c r="N183" s="12" t="s">
        <v>20</v>
      </c>
      <c r="O183" s="13"/>
      <c r="P183" s="14"/>
    </row>
    <row r="184" spans="1:22" ht="30" customHeight="1" x14ac:dyDescent="0.25">
      <c r="A184" s="15">
        <f t="shared" si="4"/>
        <v>142</v>
      </c>
      <c r="B184" s="16">
        <v>3103121103</v>
      </c>
      <c r="C184" s="44" t="s">
        <v>233</v>
      </c>
      <c r="D184" s="17" t="s">
        <v>0</v>
      </c>
      <c r="E184" s="44" t="s">
        <v>234</v>
      </c>
      <c r="F184" s="45" t="s">
        <v>24</v>
      </c>
      <c r="G184" s="45" t="s">
        <v>29</v>
      </c>
      <c r="H184" s="46">
        <v>200000</v>
      </c>
      <c r="I184" s="46">
        <v>5740</v>
      </c>
      <c r="J184" s="46">
        <v>35911.919999999998</v>
      </c>
      <c r="K184" s="46">
        <v>4943.8</v>
      </c>
      <c r="L184" s="46">
        <v>125</v>
      </c>
      <c r="M184" s="46">
        <v>46720.72</v>
      </c>
      <c r="N184" s="46">
        <v>153279.28</v>
      </c>
      <c r="O184" s="47">
        <v>44774</v>
      </c>
      <c r="P184" s="48">
        <v>44957</v>
      </c>
      <c r="Q184" s="1">
        <f>VLOOKUP(D184,'[1]CLASIFICACION DE CARGOS'!J:K,2,0)</f>
        <v>10</v>
      </c>
      <c r="R184" s="1">
        <f>VLOOKUP(E184,'[1]CLASIFICACION DE CARGOS'!A:B,2,0)</f>
        <v>4</v>
      </c>
      <c r="S184" s="1">
        <f>IF(Q184=Q182,0,1)</f>
        <v>1</v>
      </c>
      <c r="U184" s="49"/>
      <c r="V184" s="50"/>
    </row>
    <row r="185" spans="1:22" ht="30" customHeight="1" x14ac:dyDescent="0.25">
      <c r="A185" s="15">
        <f t="shared" si="4"/>
        <v>143</v>
      </c>
      <c r="B185" s="16">
        <v>111946406</v>
      </c>
      <c r="C185" s="44" t="s">
        <v>235</v>
      </c>
      <c r="D185" s="17" t="s">
        <v>0</v>
      </c>
      <c r="E185" s="44" t="s">
        <v>31</v>
      </c>
      <c r="F185" s="45" t="s">
        <v>24</v>
      </c>
      <c r="G185" s="45" t="s">
        <v>29</v>
      </c>
      <c r="H185" s="46">
        <v>65000</v>
      </c>
      <c r="I185" s="46">
        <v>1865.5</v>
      </c>
      <c r="J185" s="46">
        <v>4427.58</v>
      </c>
      <c r="K185" s="46">
        <v>1976</v>
      </c>
      <c r="L185" s="46">
        <v>125</v>
      </c>
      <c r="M185" s="46">
        <v>8394.08</v>
      </c>
      <c r="N185" s="46">
        <v>56605.919999999998</v>
      </c>
      <c r="O185" s="47">
        <v>44816</v>
      </c>
      <c r="P185" s="48">
        <v>44997</v>
      </c>
      <c r="Q185" s="1">
        <f>VLOOKUP(D185,'[1]CLASIFICACION DE CARGOS'!J:K,2,0)</f>
        <v>10</v>
      </c>
      <c r="R185" s="1">
        <f>VLOOKUP(E185,'[1]CLASIFICACION DE CARGOS'!A:B,2,0)</f>
        <v>9</v>
      </c>
      <c r="S185" s="1">
        <f>IF(Q185=Q201,0,1)</f>
        <v>0</v>
      </c>
      <c r="U185" s="49"/>
      <c r="V185" s="50"/>
    </row>
    <row r="186" spans="1:22" ht="30" customHeight="1" x14ac:dyDescent="0.25">
      <c r="A186" s="15">
        <f t="shared" si="4"/>
        <v>144</v>
      </c>
      <c r="B186" s="16">
        <v>101567642</v>
      </c>
      <c r="C186" s="44" t="s">
        <v>236</v>
      </c>
      <c r="D186" s="17" t="s">
        <v>0</v>
      </c>
      <c r="E186" s="44" t="s">
        <v>237</v>
      </c>
      <c r="F186" s="45" t="s">
        <v>24</v>
      </c>
      <c r="G186" s="45" t="s">
        <v>29</v>
      </c>
      <c r="H186" s="46">
        <v>60000</v>
      </c>
      <c r="I186" s="46">
        <v>1722</v>
      </c>
      <c r="J186" s="46">
        <v>3486.68</v>
      </c>
      <c r="K186" s="46">
        <v>1824</v>
      </c>
      <c r="L186" s="46">
        <v>125</v>
      </c>
      <c r="M186" s="46">
        <v>7157.68</v>
      </c>
      <c r="N186" s="46">
        <v>52842.32</v>
      </c>
      <c r="O186" s="47">
        <v>44866</v>
      </c>
      <c r="P186" s="48">
        <v>45046</v>
      </c>
      <c r="Q186" s="1">
        <f>VLOOKUP(D186,'[1]CLASIFICACION DE CARGOS'!J:K,2,0)</f>
        <v>10</v>
      </c>
      <c r="R186" s="1">
        <f>VLOOKUP(E186,'[1]CLASIFICACION DE CARGOS'!A:B,2,0)</f>
        <v>9</v>
      </c>
      <c r="S186" s="1">
        <f t="shared" si="5"/>
        <v>0</v>
      </c>
      <c r="U186" s="49"/>
      <c r="V186" s="50"/>
    </row>
    <row r="187" spans="1:22" ht="30" customHeight="1" x14ac:dyDescent="0.25">
      <c r="A187" s="15">
        <f t="shared" si="4"/>
        <v>145</v>
      </c>
      <c r="B187" s="16">
        <v>107176935</v>
      </c>
      <c r="C187" s="44" t="s">
        <v>238</v>
      </c>
      <c r="D187" s="17" t="s">
        <v>0</v>
      </c>
      <c r="E187" s="44" t="s">
        <v>239</v>
      </c>
      <c r="F187" s="45" t="s">
        <v>24</v>
      </c>
      <c r="G187" s="45" t="s">
        <v>29</v>
      </c>
      <c r="H187" s="46">
        <v>65000</v>
      </c>
      <c r="I187" s="46">
        <v>1865.5</v>
      </c>
      <c r="J187" s="46">
        <v>4427.58</v>
      </c>
      <c r="K187" s="46">
        <v>1976</v>
      </c>
      <c r="L187" s="46">
        <v>125</v>
      </c>
      <c r="M187" s="46">
        <v>8394.08</v>
      </c>
      <c r="N187" s="46">
        <v>56605.919999999998</v>
      </c>
      <c r="O187" s="47">
        <v>44866</v>
      </c>
      <c r="P187" s="48">
        <v>45046</v>
      </c>
      <c r="Q187" s="1">
        <f>VLOOKUP(D187,'[1]CLASIFICACION DE CARGOS'!J:K,2,0)</f>
        <v>10</v>
      </c>
      <c r="R187" s="1">
        <f>VLOOKUP(E187,'[1]CLASIFICACION DE CARGOS'!A:B,2,0)</f>
        <v>10</v>
      </c>
      <c r="S187" s="1">
        <f>IF(Q187=Q203,0,1)</f>
        <v>0</v>
      </c>
      <c r="U187" s="49"/>
      <c r="V187" s="50"/>
    </row>
    <row r="188" spans="1:22" ht="30" customHeight="1" x14ac:dyDescent="0.25">
      <c r="A188" s="15">
        <f t="shared" si="4"/>
        <v>146</v>
      </c>
      <c r="B188" s="16">
        <v>107293979</v>
      </c>
      <c r="C188" s="44" t="s">
        <v>240</v>
      </c>
      <c r="D188" s="17" t="s">
        <v>0</v>
      </c>
      <c r="E188" s="44" t="s">
        <v>241</v>
      </c>
      <c r="F188" s="45" t="s">
        <v>24</v>
      </c>
      <c r="G188" s="45" t="s">
        <v>29</v>
      </c>
      <c r="H188" s="46">
        <v>65000</v>
      </c>
      <c r="I188" s="46">
        <v>1865.5</v>
      </c>
      <c r="J188" s="46">
        <v>4427.58</v>
      </c>
      <c r="K188" s="46">
        <v>1976</v>
      </c>
      <c r="L188" s="46">
        <v>125</v>
      </c>
      <c r="M188" s="46">
        <v>8394.08</v>
      </c>
      <c r="N188" s="46">
        <v>56605.919999999998</v>
      </c>
      <c r="O188" s="47">
        <v>44812</v>
      </c>
      <c r="P188" s="48">
        <v>44991</v>
      </c>
      <c r="Q188" s="1">
        <f>VLOOKUP(D188,'[1]CLASIFICACION DE CARGOS'!J:K,2,0)</f>
        <v>10</v>
      </c>
      <c r="R188" s="1">
        <f>VLOOKUP(E188,'[1]CLASIFICACION DE CARGOS'!A:B,2,0)</f>
        <v>10</v>
      </c>
      <c r="S188" s="1">
        <f>IF(Q188=Q187,0,1)</f>
        <v>0</v>
      </c>
      <c r="U188" s="49"/>
      <c r="V188" s="50"/>
    </row>
    <row r="189" spans="1:22" ht="30" customHeight="1" x14ac:dyDescent="0.25">
      <c r="A189" s="15" t="str">
        <f t="shared" si="4"/>
        <v/>
      </c>
      <c r="B189" s="10"/>
      <c r="C189" s="11" t="str">
        <f>D195</f>
        <v>DEPARTAMENTO DE REGISTRO, CONTROL Y NOMINA</v>
      </c>
      <c r="D189" s="12" t="s">
        <v>20</v>
      </c>
      <c r="E189" s="12" t="s">
        <v>20</v>
      </c>
      <c r="F189" s="12" t="s">
        <v>20</v>
      </c>
      <c r="G189" s="12" t="s">
        <v>20</v>
      </c>
      <c r="H189" s="12" t="s">
        <v>20</v>
      </c>
      <c r="I189" s="12" t="s">
        <v>20</v>
      </c>
      <c r="J189" s="12" t="s">
        <v>20</v>
      </c>
      <c r="K189" s="12" t="s">
        <v>20</v>
      </c>
      <c r="L189" s="12" t="s">
        <v>20</v>
      </c>
      <c r="M189" s="12" t="s">
        <v>20</v>
      </c>
      <c r="N189" s="12" t="s">
        <v>20</v>
      </c>
      <c r="O189" s="13"/>
      <c r="P189" s="14"/>
    </row>
    <row r="190" spans="1:22" ht="30" customHeight="1" x14ac:dyDescent="0.25">
      <c r="A190" s="15">
        <f t="shared" si="4"/>
        <v>147</v>
      </c>
      <c r="B190" s="16">
        <v>111554218</v>
      </c>
      <c r="C190" s="44" t="s">
        <v>242</v>
      </c>
      <c r="D190" s="17" t="s">
        <v>243</v>
      </c>
      <c r="E190" s="44" t="s">
        <v>244</v>
      </c>
      <c r="F190" s="45" t="s">
        <v>24</v>
      </c>
      <c r="G190" s="45" t="s">
        <v>25</v>
      </c>
      <c r="H190" s="46">
        <v>130000</v>
      </c>
      <c r="I190" s="46">
        <v>3731</v>
      </c>
      <c r="J190" s="46">
        <v>19162.12</v>
      </c>
      <c r="K190" s="46">
        <v>3952</v>
      </c>
      <c r="L190" s="46">
        <v>175</v>
      </c>
      <c r="M190" s="46">
        <v>27020.12</v>
      </c>
      <c r="N190" s="46">
        <v>102979.88</v>
      </c>
      <c r="O190" s="47">
        <v>44831</v>
      </c>
      <c r="P190" s="48">
        <v>45012</v>
      </c>
      <c r="Q190" s="1">
        <f>VLOOKUP(D190,'[1]CLASIFICACION DE CARGOS'!J:K,2,0)</f>
        <v>10.1</v>
      </c>
      <c r="R190" s="1">
        <f>VLOOKUP(E190,'[1]CLASIFICACION DE CARGOS'!A:B,2,0)</f>
        <v>6</v>
      </c>
      <c r="S190" s="1">
        <f>IF(Q190=Q195,0,1)</f>
        <v>0</v>
      </c>
      <c r="U190" s="49"/>
      <c r="V190" s="50"/>
    </row>
    <row r="191" spans="1:22" ht="30" customHeight="1" x14ac:dyDescent="0.25">
      <c r="A191" s="15">
        <f t="shared" si="4"/>
        <v>148</v>
      </c>
      <c r="B191" s="16">
        <v>104464151</v>
      </c>
      <c r="C191" s="44" t="s">
        <v>245</v>
      </c>
      <c r="D191" s="17" t="s">
        <v>246</v>
      </c>
      <c r="E191" s="44" t="s">
        <v>55</v>
      </c>
      <c r="F191" s="45" t="s">
        <v>24</v>
      </c>
      <c r="G191" s="45" t="s">
        <v>29</v>
      </c>
      <c r="H191" s="46">
        <v>95000</v>
      </c>
      <c r="I191" s="46">
        <v>2726.5</v>
      </c>
      <c r="J191" s="46">
        <v>10929.24</v>
      </c>
      <c r="K191" s="46">
        <v>2888</v>
      </c>
      <c r="L191" s="46">
        <v>125</v>
      </c>
      <c r="M191" s="46">
        <v>16668.740000000002</v>
      </c>
      <c r="N191" s="46">
        <v>78331.259999999995</v>
      </c>
      <c r="O191" s="47">
        <v>44866</v>
      </c>
      <c r="P191" s="48">
        <v>45046</v>
      </c>
      <c r="Q191" s="1">
        <f>VLOOKUP(D191,'[1]CLASIFICACION DE CARGOS'!J:K,2,0)</f>
        <v>2.11</v>
      </c>
      <c r="R191" s="1">
        <f>VLOOKUP(E191,'[1]CLASIFICACION DE CARGOS'!A:B,2,0)</f>
        <v>6</v>
      </c>
      <c r="S191" s="1">
        <f>IF(Q191=Q189,0,1)</f>
        <v>1</v>
      </c>
      <c r="U191" s="49"/>
      <c r="V191" s="50"/>
    </row>
    <row r="192" spans="1:22" ht="30" customHeight="1" x14ac:dyDescent="0.25">
      <c r="A192" s="15">
        <f t="shared" si="4"/>
        <v>149</v>
      </c>
      <c r="B192" s="16">
        <v>40222204980</v>
      </c>
      <c r="C192" s="44" t="s">
        <v>247</v>
      </c>
      <c r="D192" s="17" t="s">
        <v>0</v>
      </c>
      <c r="E192" s="44" t="s">
        <v>237</v>
      </c>
      <c r="F192" s="45" t="s">
        <v>24</v>
      </c>
      <c r="G192" s="45" t="s">
        <v>29</v>
      </c>
      <c r="H192" s="46">
        <v>75000</v>
      </c>
      <c r="I192" s="46">
        <v>2152.5</v>
      </c>
      <c r="J192" s="46">
        <v>6309.38</v>
      </c>
      <c r="K192" s="46">
        <v>2280</v>
      </c>
      <c r="L192" s="46">
        <v>125</v>
      </c>
      <c r="M192" s="46">
        <v>10866.88</v>
      </c>
      <c r="N192" s="46">
        <v>64133.120000000003</v>
      </c>
      <c r="O192" s="47">
        <v>44896</v>
      </c>
      <c r="P192" s="48">
        <v>45077</v>
      </c>
      <c r="Q192" s="1">
        <f>VLOOKUP(D192,'[1]CLASIFICACION DE CARGOS'!J:K,2,0)</f>
        <v>10</v>
      </c>
      <c r="R192" s="1">
        <f>VLOOKUP(E192,'[1]CLASIFICACION DE CARGOS'!A:B,2,0)</f>
        <v>9</v>
      </c>
      <c r="S192" s="1">
        <f>IF(Q192=Q186,0,1)</f>
        <v>0</v>
      </c>
      <c r="U192" s="49"/>
      <c r="V192" s="50"/>
    </row>
    <row r="193" spans="1:22" ht="30" customHeight="1" x14ac:dyDescent="0.25">
      <c r="A193" s="15">
        <f t="shared" si="4"/>
        <v>150</v>
      </c>
      <c r="B193" s="16">
        <v>3400601401</v>
      </c>
      <c r="C193" s="44" t="s">
        <v>248</v>
      </c>
      <c r="D193" s="17" t="s">
        <v>0</v>
      </c>
      <c r="E193" s="44" t="s">
        <v>249</v>
      </c>
      <c r="F193" s="45" t="s">
        <v>24</v>
      </c>
      <c r="G193" s="45" t="s">
        <v>29</v>
      </c>
      <c r="H193" s="46">
        <v>50000</v>
      </c>
      <c r="I193" s="46">
        <v>1435</v>
      </c>
      <c r="J193" s="46">
        <v>1627.13</v>
      </c>
      <c r="K193" s="46">
        <v>1520</v>
      </c>
      <c r="L193" s="46">
        <v>1687.45</v>
      </c>
      <c r="M193" s="46">
        <v>6269.58</v>
      </c>
      <c r="N193" s="46">
        <v>43730.42</v>
      </c>
      <c r="O193" s="47">
        <v>44774</v>
      </c>
      <c r="P193" s="48">
        <v>44957</v>
      </c>
      <c r="Q193" s="1">
        <f>VLOOKUP(D193,'[1]CLASIFICACION DE CARGOS'!J:K,2,0)</f>
        <v>10</v>
      </c>
      <c r="R193" s="1">
        <f>VLOOKUP(E193,'[1]CLASIFICACION DE CARGOS'!A:B,2,0)</f>
        <v>10</v>
      </c>
      <c r="S193" s="1">
        <f>IF(Q193=Q188,0,1)</f>
        <v>0</v>
      </c>
      <c r="U193" s="49"/>
      <c r="V193" s="50"/>
    </row>
    <row r="194" spans="1:22" ht="30" customHeight="1" x14ac:dyDescent="0.25">
      <c r="A194" s="15" t="str">
        <f t="shared" si="4"/>
        <v/>
      </c>
      <c r="B194" s="10"/>
      <c r="C194" s="11" t="s">
        <v>250</v>
      </c>
      <c r="D194" s="12" t="s">
        <v>20</v>
      </c>
      <c r="E194" s="12" t="s">
        <v>20</v>
      </c>
      <c r="F194" s="12" t="s">
        <v>20</v>
      </c>
      <c r="G194" s="12" t="s">
        <v>20</v>
      </c>
      <c r="H194" s="12" t="s">
        <v>20</v>
      </c>
      <c r="I194" s="12" t="s">
        <v>20</v>
      </c>
      <c r="J194" s="12" t="s">
        <v>20</v>
      </c>
      <c r="K194" s="12" t="s">
        <v>20</v>
      </c>
      <c r="L194" s="12" t="s">
        <v>20</v>
      </c>
      <c r="M194" s="12" t="s">
        <v>20</v>
      </c>
      <c r="N194" s="12" t="s">
        <v>20</v>
      </c>
      <c r="O194" s="13"/>
      <c r="P194" s="14"/>
    </row>
    <row r="195" spans="1:22" ht="36" x14ac:dyDescent="0.25">
      <c r="A195" s="15">
        <f t="shared" si="4"/>
        <v>151</v>
      </c>
      <c r="B195" s="16">
        <v>115110512</v>
      </c>
      <c r="C195" s="44" t="s">
        <v>251</v>
      </c>
      <c r="D195" s="17" t="s">
        <v>243</v>
      </c>
      <c r="E195" s="44" t="s">
        <v>252</v>
      </c>
      <c r="F195" s="45" t="s">
        <v>24</v>
      </c>
      <c r="G195" s="45" t="s">
        <v>29</v>
      </c>
      <c r="H195" s="46">
        <v>115000</v>
      </c>
      <c r="I195" s="46">
        <v>3300.5</v>
      </c>
      <c r="J195" s="46">
        <v>15633.74</v>
      </c>
      <c r="K195" s="46">
        <v>3496</v>
      </c>
      <c r="L195" s="46">
        <v>125</v>
      </c>
      <c r="M195" s="46">
        <v>22555.24</v>
      </c>
      <c r="N195" s="46">
        <v>92444.76</v>
      </c>
      <c r="O195" s="47">
        <v>44774</v>
      </c>
      <c r="P195" s="48">
        <v>44957</v>
      </c>
      <c r="Q195" s="1">
        <f>VLOOKUP(D195,'[1]CLASIFICACION DE CARGOS'!J:K,2,0)</f>
        <v>10.1</v>
      </c>
      <c r="R195" s="1" t="e">
        <f>VLOOKUP(E195,'[1]CLASIFICACION DE CARGOS'!A:B,2,0)</f>
        <v>#N/A</v>
      </c>
      <c r="S195" s="1">
        <f>IF(Q195=Q193,0,1)</f>
        <v>1</v>
      </c>
      <c r="U195" s="49"/>
      <c r="V195" s="50"/>
    </row>
    <row r="196" spans="1:22" ht="30" customHeight="1" x14ac:dyDescent="0.25">
      <c r="A196" s="15">
        <f t="shared" si="4"/>
        <v>152</v>
      </c>
      <c r="B196" s="16">
        <v>119040038</v>
      </c>
      <c r="C196" s="44" t="s">
        <v>253</v>
      </c>
      <c r="D196" s="17" t="s">
        <v>0</v>
      </c>
      <c r="E196" s="44" t="s">
        <v>237</v>
      </c>
      <c r="F196" s="45" t="s">
        <v>24</v>
      </c>
      <c r="G196" s="45" t="s">
        <v>29</v>
      </c>
      <c r="H196" s="46">
        <v>45000</v>
      </c>
      <c r="I196" s="46">
        <v>1291.5</v>
      </c>
      <c r="J196" s="46">
        <v>0</v>
      </c>
      <c r="K196" s="46">
        <v>1368</v>
      </c>
      <c r="L196" s="46">
        <v>175</v>
      </c>
      <c r="M196" s="46">
        <v>2834.5</v>
      </c>
      <c r="N196" s="46">
        <v>42165.5</v>
      </c>
      <c r="O196" s="47">
        <v>44866</v>
      </c>
      <c r="P196" s="48">
        <v>45046</v>
      </c>
      <c r="Q196" s="1">
        <f>VLOOKUP(D196,'[1]CLASIFICACION DE CARGOS'!J:K,2,0)</f>
        <v>10</v>
      </c>
      <c r="R196" s="1">
        <f>VLOOKUP(E196,'[1]CLASIFICACION DE CARGOS'!A:B,2,0)</f>
        <v>9</v>
      </c>
      <c r="S196" s="1">
        <f>IF(Q196=Q192,0,1)</f>
        <v>0</v>
      </c>
      <c r="U196" s="49"/>
      <c r="V196" s="50"/>
    </row>
    <row r="197" spans="1:22" ht="30" customHeight="1" x14ac:dyDescent="0.25">
      <c r="A197" s="15" t="str">
        <f t="shared" si="4"/>
        <v/>
      </c>
      <c r="B197" s="10"/>
      <c r="C197" s="11" t="str">
        <f>D198</f>
        <v>DEPARTAMENTO DE EVALUACION DEL DESEMPEÑO Y CAPACITACION</v>
      </c>
      <c r="D197" s="12" t="s">
        <v>20</v>
      </c>
      <c r="E197" s="12" t="s">
        <v>20</v>
      </c>
      <c r="F197" s="12" t="s">
        <v>20</v>
      </c>
      <c r="G197" s="12" t="s">
        <v>20</v>
      </c>
      <c r="H197" s="12" t="s">
        <v>20</v>
      </c>
      <c r="I197" s="12" t="s">
        <v>20</v>
      </c>
      <c r="J197" s="12" t="s">
        <v>20</v>
      </c>
      <c r="K197" s="12" t="s">
        <v>20</v>
      </c>
      <c r="L197" s="12" t="s">
        <v>20</v>
      </c>
      <c r="M197" s="12" t="s">
        <v>20</v>
      </c>
      <c r="N197" s="12" t="s">
        <v>20</v>
      </c>
      <c r="O197" s="13"/>
      <c r="P197" s="14"/>
    </row>
    <row r="198" spans="1:22" ht="30" customHeight="1" x14ac:dyDescent="0.25">
      <c r="A198" s="15">
        <f t="shared" si="4"/>
        <v>153</v>
      </c>
      <c r="B198" s="16">
        <v>113504963</v>
      </c>
      <c r="C198" s="44" t="s">
        <v>254</v>
      </c>
      <c r="D198" s="17" t="s">
        <v>255</v>
      </c>
      <c r="E198" s="44" t="s">
        <v>256</v>
      </c>
      <c r="F198" s="45" t="s">
        <v>24</v>
      </c>
      <c r="G198" s="45" t="s">
        <v>25</v>
      </c>
      <c r="H198" s="46">
        <v>75000</v>
      </c>
      <c r="I198" s="46">
        <v>2152.5</v>
      </c>
      <c r="J198" s="46">
        <v>6309.38</v>
      </c>
      <c r="K198" s="46">
        <v>2280</v>
      </c>
      <c r="L198" s="46">
        <v>125</v>
      </c>
      <c r="M198" s="46">
        <v>10866.88</v>
      </c>
      <c r="N198" s="46">
        <v>64133.120000000003</v>
      </c>
      <c r="O198" s="47">
        <v>44844</v>
      </c>
      <c r="P198" s="48">
        <v>45026</v>
      </c>
      <c r="Q198" s="1">
        <f>VLOOKUP(D198,'[1]CLASIFICACION DE CARGOS'!J:K,2,0)</f>
        <v>10.4</v>
      </c>
      <c r="R198" s="1">
        <f>VLOOKUP(E198,'[1]CLASIFICACION DE CARGOS'!A:B,2,0)</f>
        <v>9</v>
      </c>
      <c r="S198" s="1" t="e">
        <f>IF(Q198=#REF!,0,1)</f>
        <v>#REF!</v>
      </c>
      <c r="U198" s="49"/>
      <c r="V198" s="50"/>
    </row>
    <row r="199" spans="1:22" ht="30" customHeight="1" x14ac:dyDescent="0.25">
      <c r="A199" s="15">
        <f t="shared" si="4"/>
        <v>154</v>
      </c>
      <c r="B199" s="16">
        <v>40225379151</v>
      </c>
      <c r="C199" s="44" t="s">
        <v>257</v>
      </c>
      <c r="D199" s="17" t="s">
        <v>255</v>
      </c>
      <c r="E199" s="44" t="s">
        <v>249</v>
      </c>
      <c r="F199" s="45" t="s">
        <v>24</v>
      </c>
      <c r="G199" s="45" t="s">
        <v>29</v>
      </c>
      <c r="H199" s="46">
        <v>45000</v>
      </c>
      <c r="I199" s="46">
        <v>1291.5</v>
      </c>
      <c r="J199" s="46">
        <v>1148.33</v>
      </c>
      <c r="K199" s="46">
        <v>1368</v>
      </c>
      <c r="L199" s="46">
        <v>175</v>
      </c>
      <c r="M199" s="46">
        <v>3982.83</v>
      </c>
      <c r="N199" s="46">
        <v>41017.17</v>
      </c>
      <c r="O199" s="47">
        <v>44839</v>
      </c>
      <c r="P199" s="48">
        <v>45021</v>
      </c>
      <c r="Q199" s="1">
        <f>VLOOKUP(D199,'[1]CLASIFICACION DE CARGOS'!J:K,2,0)</f>
        <v>10.4</v>
      </c>
      <c r="R199" s="1">
        <f>VLOOKUP(E199,'[1]CLASIFICACION DE CARGOS'!A:B,2,0)</f>
        <v>10</v>
      </c>
      <c r="S199" s="1">
        <f t="shared" si="5"/>
        <v>0</v>
      </c>
      <c r="U199" s="49"/>
      <c r="V199" s="50"/>
    </row>
    <row r="200" spans="1:22" ht="30" customHeight="1" x14ac:dyDescent="0.25">
      <c r="A200" s="15" t="str">
        <f t="shared" si="4"/>
        <v/>
      </c>
      <c r="B200" s="10"/>
      <c r="C200" s="11" t="s">
        <v>258</v>
      </c>
      <c r="D200" s="12" t="s">
        <v>20</v>
      </c>
      <c r="E200" s="12" t="s">
        <v>20</v>
      </c>
      <c r="F200" s="12" t="s">
        <v>20</v>
      </c>
      <c r="G200" s="12" t="s">
        <v>20</v>
      </c>
      <c r="H200" s="12" t="s">
        <v>20</v>
      </c>
      <c r="I200" s="12" t="s">
        <v>20</v>
      </c>
      <c r="J200" s="12" t="s">
        <v>20</v>
      </c>
      <c r="K200" s="12" t="s">
        <v>20</v>
      </c>
      <c r="L200" s="12" t="s">
        <v>20</v>
      </c>
      <c r="M200" s="12" t="s">
        <v>20</v>
      </c>
      <c r="N200" s="12" t="s">
        <v>20</v>
      </c>
      <c r="O200" s="13"/>
      <c r="P200" s="14"/>
    </row>
    <row r="201" spans="1:22" ht="30" customHeight="1" x14ac:dyDescent="0.25">
      <c r="A201" s="15">
        <f t="shared" si="4"/>
        <v>155</v>
      </c>
      <c r="B201" s="16">
        <v>40222027845</v>
      </c>
      <c r="C201" s="44" t="s">
        <v>259</v>
      </c>
      <c r="D201" s="17" t="s">
        <v>0</v>
      </c>
      <c r="E201" s="44" t="s">
        <v>260</v>
      </c>
      <c r="F201" s="45" t="s">
        <v>24</v>
      </c>
      <c r="G201" s="45" t="s">
        <v>29</v>
      </c>
      <c r="H201" s="46">
        <v>40000</v>
      </c>
      <c r="I201" s="46">
        <v>1148</v>
      </c>
      <c r="J201" s="46">
        <v>215.78</v>
      </c>
      <c r="K201" s="46">
        <v>1216</v>
      </c>
      <c r="L201" s="46">
        <v>8915</v>
      </c>
      <c r="M201" s="46">
        <v>11494.78</v>
      </c>
      <c r="N201" s="46">
        <v>28505.22</v>
      </c>
      <c r="O201" s="47">
        <v>44805</v>
      </c>
      <c r="P201" s="48">
        <v>44985</v>
      </c>
      <c r="Q201" s="1">
        <f>VLOOKUP(D201,'[1]CLASIFICACION DE CARGOS'!J:K,2,0)</f>
        <v>10</v>
      </c>
      <c r="R201" s="1" t="e">
        <f>VLOOKUP(E201,'[1]CLASIFICACION DE CARGOS'!A:B,2,0)</f>
        <v>#N/A</v>
      </c>
      <c r="S201" s="1">
        <f>IF(Q201=Q202,0,1)</f>
        <v>0</v>
      </c>
      <c r="U201" s="49"/>
      <c r="V201" s="50"/>
    </row>
    <row r="202" spans="1:22" ht="30" customHeight="1" x14ac:dyDescent="0.25">
      <c r="A202" s="15">
        <f t="shared" si="4"/>
        <v>156</v>
      </c>
      <c r="B202" s="16">
        <v>40237040056</v>
      </c>
      <c r="C202" s="44" t="s">
        <v>261</v>
      </c>
      <c r="D202" s="17" t="s">
        <v>0</v>
      </c>
      <c r="E202" s="44" t="s">
        <v>31</v>
      </c>
      <c r="F202" s="45" t="s">
        <v>24</v>
      </c>
      <c r="G202" s="45" t="s">
        <v>29</v>
      </c>
      <c r="H202" s="46">
        <v>45000</v>
      </c>
      <c r="I202" s="46">
        <v>1291.5</v>
      </c>
      <c r="J202" s="46">
        <v>0</v>
      </c>
      <c r="K202" s="46">
        <v>1368</v>
      </c>
      <c r="L202" s="46">
        <v>1455.67</v>
      </c>
      <c r="M202" s="46">
        <v>4115.17</v>
      </c>
      <c r="N202" s="46">
        <v>40884.83</v>
      </c>
      <c r="O202" s="47">
        <v>44805</v>
      </c>
      <c r="P202" s="48">
        <v>44985</v>
      </c>
      <c r="Q202" s="1">
        <f>VLOOKUP(D202,'[1]CLASIFICACION DE CARGOS'!J:K,2,0)</f>
        <v>10</v>
      </c>
      <c r="R202" s="1">
        <f>VLOOKUP(E202,'[1]CLASIFICACION DE CARGOS'!A:B,2,0)</f>
        <v>9</v>
      </c>
      <c r="S202" s="1">
        <f>IF(Q202=Q184,0,1)</f>
        <v>0</v>
      </c>
      <c r="U202" s="49"/>
      <c r="V202" s="50"/>
    </row>
    <row r="203" spans="1:22" ht="30" customHeight="1" x14ac:dyDescent="0.25">
      <c r="A203" s="15">
        <f t="shared" si="4"/>
        <v>157</v>
      </c>
      <c r="B203" s="16">
        <v>22301051086</v>
      </c>
      <c r="C203" s="44" t="s">
        <v>262</v>
      </c>
      <c r="D203" s="17" t="s">
        <v>0</v>
      </c>
      <c r="E203" s="44" t="s">
        <v>41</v>
      </c>
      <c r="F203" s="45" t="s">
        <v>24</v>
      </c>
      <c r="G203" s="45" t="s">
        <v>29</v>
      </c>
      <c r="H203" s="46">
        <v>35000</v>
      </c>
      <c r="I203" s="46">
        <v>1004.5</v>
      </c>
      <c r="J203" s="46">
        <v>0</v>
      </c>
      <c r="K203" s="46">
        <v>1064</v>
      </c>
      <c r="L203" s="46">
        <v>6528.33</v>
      </c>
      <c r="M203" s="46">
        <v>8596.83</v>
      </c>
      <c r="N203" s="46">
        <v>26403.17</v>
      </c>
      <c r="O203" s="47">
        <v>44835</v>
      </c>
      <c r="P203" s="48">
        <v>44986</v>
      </c>
      <c r="Q203" s="1">
        <f>VLOOKUP(D203,'[1]CLASIFICACION DE CARGOS'!J:K,2,0)</f>
        <v>10</v>
      </c>
      <c r="R203" s="1">
        <f>VLOOKUP(E203,'[1]CLASIFICACION DE CARGOS'!A:B,2,0)</f>
        <v>10</v>
      </c>
      <c r="S203" s="1">
        <f>IF(Q203=Q196,0,1)</f>
        <v>0</v>
      </c>
      <c r="U203" s="49"/>
      <c r="V203" s="50"/>
    </row>
    <row r="204" spans="1:22" ht="30" customHeight="1" x14ac:dyDescent="0.25">
      <c r="A204" s="15" t="str">
        <f t="shared" si="4"/>
        <v/>
      </c>
      <c r="B204" s="10"/>
      <c r="C204" s="11" t="str">
        <f>D205</f>
        <v>DIRECCION DE COMUNICACIONES</v>
      </c>
      <c r="D204" s="12" t="s">
        <v>20</v>
      </c>
      <c r="E204" s="12" t="s">
        <v>20</v>
      </c>
      <c r="F204" s="12" t="s">
        <v>20</v>
      </c>
      <c r="G204" s="12" t="s">
        <v>20</v>
      </c>
      <c r="H204" s="12" t="s">
        <v>20</v>
      </c>
      <c r="I204" s="12" t="s">
        <v>20</v>
      </c>
      <c r="J204" s="12" t="s">
        <v>20</v>
      </c>
      <c r="K204" s="12" t="s">
        <v>20</v>
      </c>
      <c r="L204" s="12" t="s">
        <v>20</v>
      </c>
      <c r="M204" s="12" t="s">
        <v>20</v>
      </c>
      <c r="N204" s="12" t="s">
        <v>20</v>
      </c>
      <c r="O204" s="13"/>
      <c r="P204" s="14"/>
    </row>
    <row r="205" spans="1:22" ht="30" customHeight="1" x14ac:dyDescent="0.25">
      <c r="A205" s="15">
        <f t="shared" si="4"/>
        <v>158</v>
      </c>
      <c r="B205" s="16">
        <v>102043387</v>
      </c>
      <c r="C205" s="44" t="s">
        <v>263</v>
      </c>
      <c r="D205" s="17" t="s">
        <v>264</v>
      </c>
      <c r="E205" s="44" t="s">
        <v>265</v>
      </c>
      <c r="F205" s="45" t="s">
        <v>24</v>
      </c>
      <c r="G205" s="45" t="s">
        <v>29</v>
      </c>
      <c r="H205" s="46">
        <v>100000</v>
      </c>
      <c r="I205" s="46">
        <v>2870</v>
      </c>
      <c r="J205" s="46">
        <v>12105.37</v>
      </c>
      <c r="K205" s="46">
        <v>3040</v>
      </c>
      <c r="L205" s="46">
        <v>27603.200000000001</v>
      </c>
      <c r="M205" s="46">
        <v>45618.57</v>
      </c>
      <c r="N205" s="46">
        <v>54381.43</v>
      </c>
      <c r="O205" s="47">
        <v>44866</v>
      </c>
      <c r="P205" s="48">
        <v>45046</v>
      </c>
      <c r="Q205" s="1">
        <f>VLOOKUP(D205,'[1]CLASIFICACION DE CARGOS'!J:K,2,0)</f>
        <v>11</v>
      </c>
      <c r="R205" s="1">
        <f>VLOOKUP(E205,'[1]CLASIFICACION DE CARGOS'!A:B,2,0)</f>
        <v>3</v>
      </c>
      <c r="S205" s="1">
        <f>IF(Q205=Q199,0,1)</f>
        <v>1</v>
      </c>
      <c r="U205" s="49"/>
      <c r="V205" s="50"/>
    </row>
    <row r="206" spans="1:22" ht="30" customHeight="1" x14ac:dyDescent="0.25">
      <c r="A206" s="15">
        <f t="shared" si="4"/>
        <v>159</v>
      </c>
      <c r="B206" s="16">
        <v>117766212</v>
      </c>
      <c r="C206" s="44" t="s">
        <v>266</v>
      </c>
      <c r="D206" s="17" t="s">
        <v>264</v>
      </c>
      <c r="E206" s="44" t="s">
        <v>267</v>
      </c>
      <c r="F206" s="45" t="s">
        <v>24</v>
      </c>
      <c r="G206" s="45" t="s">
        <v>29</v>
      </c>
      <c r="H206" s="46">
        <v>160000</v>
      </c>
      <c r="I206" s="46">
        <v>4592</v>
      </c>
      <c r="J206" s="46">
        <v>26218.87</v>
      </c>
      <c r="K206" s="46">
        <v>4864</v>
      </c>
      <c r="L206" s="46">
        <v>125</v>
      </c>
      <c r="M206" s="46">
        <v>35799.870000000003</v>
      </c>
      <c r="N206" s="46">
        <v>124200.13</v>
      </c>
      <c r="O206" s="47">
        <v>44866</v>
      </c>
      <c r="P206" s="48">
        <v>45046</v>
      </c>
      <c r="Q206" s="1">
        <f>VLOOKUP(D206,'[1]CLASIFICACION DE CARGOS'!J:K,2,0)</f>
        <v>11</v>
      </c>
      <c r="R206" s="1">
        <f>VLOOKUP(E206,'[1]CLASIFICACION DE CARGOS'!A:B,2,0)</f>
        <v>4</v>
      </c>
      <c r="S206" s="1">
        <f t="shared" si="5"/>
        <v>0</v>
      </c>
      <c r="U206" s="49"/>
      <c r="V206" s="50"/>
    </row>
    <row r="207" spans="1:22" ht="30" customHeight="1" x14ac:dyDescent="0.25">
      <c r="A207" s="15">
        <f t="shared" ref="A207:A270" si="6">IF(A206="",A205+1,IF(B207&lt;&gt;"",A206+1,""))</f>
        <v>160</v>
      </c>
      <c r="B207" s="16">
        <v>22400670356</v>
      </c>
      <c r="C207" s="44" t="s">
        <v>268</v>
      </c>
      <c r="D207" s="17" t="s">
        <v>264</v>
      </c>
      <c r="E207" s="44" t="s">
        <v>67</v>
      </c>
      <c r="F207" s="45" t="s">
        <v>24</v>
      </c>
      <c r="G207" s="45" t="s">
        <v>29</v>
      </c>
      <c r="H207" s="46">
        <v>50000</v>
      </c>
      <c r="I207" s="46">
        <v>1435</v>
      </c>
      <c r="J207" s="46">
        <v>1854</v>
      </c>
      <c r="K207" s="46">
        <v>1520</v>
      </c>
      <c r="L207" s="46">
        <v>125</v>
      </c>
      <c r="M207" s="46">
        <v>4934</v>
      </c>
      <c r="N207" s="46">
        <v>45066</v>
      </c>
      <c r="O207" s="47">
        <v>44866</v>
      </c>
      <c r="P207" s="48">
        <v>45046</v>
      </c>
      <c r="Q207" s="1">
        <f>VLOOKUP(D207,'[1]CLASIFICACION DE CARGOS'!J:K,2,0)</f>
        <v>11</v>
      </c>
      <c r="R207" s="1">
        <f>VLOOKUP(E207,'[1]CLASIFICACION DE CARGOS'!A:B,2,0)</f>
        <v>4</v>
      </c>
      <c r="S207" s="1">
        <f t="shared" si="5"/>
        <v>0</v>
      </c>
      <c r="U207" s="49"/>
      <c r="V207" s="50"/>
    </row>
    <row r="208" spans="1:22" ht="30" customHeight="1" x14ac:dyDescent="0.25">
      <c r="A208" s="15">
        <f t="shared" si="6"/>
        <v>161</v>
      </c>
      <c r="B208" s="16">
        <v>118657162</v>
      </c>
      <c r="C208" s="44" t="s">
        <v>269</v>
      </c>
      <c r="D208" s="17" t="s">
        <v>264</v>
      </c>
      <c r="E208" s="44" t="s">
        <v>41</v>
      </c>
      <c r="F208" s="45" t="s">
        <v>24</v>
      </c>
      <c r="G208" s="45" t="s">
        <v>29</v>
      </c>
      <c r="H208" s="46">
        <v>45000</v>
      </c>
      <c r="I208" s="46">
        <v>1291.5</v>
      </c>
      <c r="J208" s="46">
        <v>1148.33</v>
      </c>
      <c r="K208" s="46">
        <v>1368</v>
      </c>
      <c r="L208" s="46">
        <v>175</v>
      </c>
      <c r="M208" s="46">
        <v>3982.83</v>
      </c>
      <c r="N208" s="46">
        <v>41017.17</v>
      </c>
      <c r="O208" s="47">
        <v>44866</v>
      </c>
      <c r="P208" s="48">
        <v>45046</v>
      </c>
      <c r="Q208" s="1">
        <f>VLOOKUP(D208,'[1]CLASIFICACION DE CARGOS'!J:K,2,0)</f>
        <v>11</v>
      </c>
      <c r="R208" s="1">
        <f>VLOOKUP(E208,'[1]CLASIFICACION DE CARGOS'!A:B,2,0)</f>
        <v>10</v>
      </c>
      <c r="S208" s="1">
        <f t="shared" si="5"/>
        <v>0</v>
      </c>
      <c r="U208" s="49"/>
      <c r="V208" s="50"/>
    </row>
    <row r="209" spans="1:22" ht="30" customHeight="1" x14ac:dyDescent="0.25">
      <c r="A209" s="15">
        <f t="shared" si="6"/>
        <v>162</v>
      </c>
      <c r="B209" s="16">
        <v>22301338541</v>
      </c>
      <c r="C209" s="44" t="s">
        <v>270</v>
      </c>
      <c r="D209" s="17" t="s">
        <v>264</v>
      </c>
      <c r="E209" s="44" t="s">
        <v>271</v>
      </c>
      <c r="F209" s="45" t="s">
        <v>24</v>
      </c>
      <c r="G209" s="45" t="s">
        <v>25</v>
      </c>
      <c r="H209" s="46">
        <v>55000</v>
      </c>
      <c r="I209" s="46">
        <v>1578.5</v>
      </c>
      <c r="J209" s="46">
        <v>2559.6799999999998</v>
      </c>
      <c r="K209" s="46">
        <v>1672</v>
      </c>
      <c r="L209" s="46">
        <v>125</v>
      </c>
      <c r="M209" s="46">
        <v>5935.18</v>
      </c>
      <c r="N209" s="46">
        <v>49064.82</v>
      </c>
      <c r="O209" s="47">
        <v>44805</v>
      </c>
      <c r="P209" s="48">
        <v>44985</v>
      </c>
      <c r="Q209" s="1">
        <f>VLOOKUP(D209,'[1]CLASIFICACION DE CARGOS'!J:K,2,0)</f>
        <v>11</v>
      </c>
      <c r="R209" s="1">
        <f>VLOOKUP(E209,'[1]CLASIFICACION DE CARGOS'!A:B,2,0)</f>
        <v>13</v>
      </c>
      <c r="S209" s="1">
        <f t="shared" si="5"/>
        <v>0</v>
      </c>
      <c r="U209" s="49"/>
      <c r="V209" s="50"/>
    </row>
    <row r="210" spans="1:22" ht="30" customHeight="1" x14ac:dyDescent="0.25">
      <c r="A210" s="15">
        <f t="shared" si="6"/>
        <v>163</v>
      </c>
      <c r="B210" s="16">
        <v>118384650</v>
      </c>
      <c r="C210" s="44" t="s">
        <v>272</v>
      </c>
      <c r="D210" s="17" t="s">
        <v>264</v>
      </c>
      <c r="E210" s="44" t="s">
        <v>273</v>
      </c>
      <c r="F210" s="45" t="s">
        <v>24</v>
      </c>
      <c r="G210" s="45" t="s">
        <v>29</v>
      </c>
      <c r="H210" s="46">
        <v>50000</v>
      </c>
      <c r="I210" s="46">
        <v>1435</v>
      </c>
      <c r="J210" s="46">
        <v>1854</v>
      </c>
      <c r="K210" s="46">
        <v>1520</v>
      </c>
      <c r="L210" s="46">
        <v>125</v>
      </c>
      <c r="M210" s="46">
        <v>4934</v>
      </c>
      <c r="N210" s="46">
        <v>45066</v>
      </c>
      <c r="O210" s="47">
        <v>44872</v>
      </c>
      <c r="P210" s="48">
        <v>45053</v>
      </c>
      <c r="Q210" s="1">
        <f>VLOOKUP(D210,'[1]CLASIFICACION DE CARGOS'!J:K,2,0)</f>
        <v>11</v>
      </c>
      <c r="R210" s="1">
        <f>VLOOKUP(E210,'[1]CLASIFICACION DE CARGOS'!A:B,2,0)</f>
        <v>13</v>
      </c>
      <c r="S210" s="1">
        <f t="shared" si="5"/>
        <v>0</v>
      </c>
      <c r="U210" s="49"/>
      <c r="V210" s="50"/>
    </row>
    <row r="211" spans="1:22" ht="30" customHeight="1" x14ac:dyDescent="0.25">
      <c r="A211" s="15">
        <f t="shared" si="6"/>
        <v>164</v>
      </c>
      <c r="B211" s="16">
        <v>110322252</v>
      </c>
      <c r="C211" s="44" t="s">
        <v>274</v>
      </c>
      <c r="D211" s="17" t="s">
        <v>264</v>
      </c>
      <c r="E211" s="44" t="s">
        <v>275</v>
      </c>
      <c r="F211" s="45" t="s">
        <v>24</v>
      </c>
      <c r="G211" s="45" t="s">
        <v>25</v>
      </c>
      <c r="H211" s="46">
        <v>45000</v>
      </c>
      <c r="I211" s="46">
        <v>1291.5</v>
      </c>
      <c r="J211" s="46">
        <v>1148.33</v>
      </c>
      <c r="K211" s="46">
        <v>1368</v>
      </c>
      <c r="L211" s="46">
        <v>125</v>
      </c>
      <c r="M211" s="46">
        <v>3932.83</v>
      </c>
      <c r="N211" s="46">
        <v>41067.17</v>
      </c>
      <c r="O211" s="47">
        <v>44866</v>
      </c>
      <c r="P211" s="48">
        <v>45046</v>
      </c>
      <c r="Q211" s="1">
        <f>VLOOKUP(D211,'[1]CLASIFICACION DE CARGOS'!J:K,2,0)</f>
        <v>11</v>
      </c>
      <c r="R211" s="1">
        <f>VLOOKUP(E211,'[1]CLASIFICACION DE CARGOS'!A:B,2,0)</f>
        <v>13</v>
      </c>
      <c r="S211" s="1">
        <f t="shared" si="5"/>
        <v>0</v>
      </c>
      <c r="U211" s="49"/>
      <c r="V211" s="50"/>
    </row>
    <row r="212" spans="1:22" ht="30" customHeight="1" x14ac:dyDescent="0.25">
      <c r="A212" s="15">
        <f t="shared" si="6"/>
        <v>165</v>
      </c>
      <c r="B212" s="16">
        <v>116425257</v>
      </c>
      <c r="C212" s="44" t="s">
        <v>276</v>
      </c>
      <c r="D212" s="17" t="s">
        <v>264</v>
      </c>
      <c r="E212" s="44" t="s">
        <v>277</v>
      </c>
      <c r="F212" s="45" t="s">
        <v>24</v>
      </c>
      <c r="G212" s="45" t="s">
        <v>25</v>
      </c>
      <c r="H212" s="46">
        <v>40000</v>
      </c>
      <c r="I212" s="46">
        <v>1148</v>
      </c>
      <c r="J212" s="46">
        <v>442.65</v>
      </c>
      <c r="K212" s="46">
        <v>1216</v>
      </c>
      <c r="L212" s="46">
        <v>125</v>
      </c>
      <c r="M212" s="46">
        <v>2931.65</v>
      </c>
      <c r="N212" s="46">
        <v>37068.35</v>
      </c>
      <c r="O212" s="47">
        <v>44805</v>
      </c>
      <c r="P212" s="48">
        <v>44985</v>
      </c>
      <c r="Q212" s="1">
        <f>VLOOKUP(D212,'[1]CLASIFICACION DE CARGOS'!J:K,2,0)</f>
        <v>11</v>
      </c>
      <c r="R212" s="1">
        <f>VLOOKUP(E212,'[1]CLASIFICACION DE CARGOS'!A:B,2,0)</f>
        <v>13</v>
      </c>
      <c r="S212" s="1">
        <f t="shared" si="5"/>
        <v>0</v>
      </c>
      <c r="U212" s="49"/>
      <c r="V212" s="50"/>
    </row>
    <row r="213" spans="1:22" ht="30" customHeight="1" x14ac:dyDescent="0.25">
      <c r="A213" s="15" t="str">
        <f t="shared" si="6"/>
        <v/>
      </c>
      <c r="B213" s="10"/>
      <c r="C213" s="11" t="str">
        <f>D214</f>
        <v>DIRECCION DE PLANIFICACION Y DESARROLLO</v>
      </c>
      <c r="D213" s="12" t="s">
        <v>20</v>
      </c>
      <c r="E213" s="12" t="s">
        <v>20</v>
      </c>
      <c r="F213" s="12" t="s">
        <v>20</v>
      </c>
      <c r="G213" s="12" t="s">
        <v>20</v>
      </c>
      <c r="H213" s="12" t="s">
        <v>20</v>
      </c>
      <c r="I213" s="12" t="s">
        <v>20</v>
      </c>
      <c r="J213" s="12" t="s">
        <v>20</v>
      </c>
      <c r="K213" s="12" t="s">
        <v>20</v>
      </c>
      <c r="L213" s="12" t="s">
        <v>20</v>
      </c>
      <c r="M213" s="12" t="s">
        <v>20</v>
      </c>
      <c r="N213" s="12" t="s">
        <v>20</v>
      </c>
      <c r="O213" s="13"/>
      <c r="P213" s="14"/>
    </row>
    <row r="214" spans="1:22" ht="30" customHeight="1" x14ac:dyDescent="0.25">
      <c r="A214" s="15">
        <f t="shared" si="6"/>
        <v>166</v>
      </c>
      <c r="B214" s="16">
        <v>109106195</v>
      </c>
      <c r="C214" s="44" t="s">
        <v>278</v>
      </c>
      <c r="D214" s="17" t="s">
        <v>279</v>
      </c>
      <c r="E214" s="44" t="s">
        <v>82</v>
      </c>
      <c r="F214" s="45" t="s">
        <v>24</v>
      </c>
      <c r="G214" s="45" t="s">
        <v>29</v>
      </c>
      <c r="H214" s="46">
        <v>185000</v>
      </c>
      <c r="I214" s="46">
        <v>5309.5</v>
      </c>
      <c r="J214" s="46">
        <v>31891.43</v>
      </c>
      <c r="K214" s="46">
        <v>4943.8</v>
      </c>
      <c r="L214" s="46">
        <v>1637.45</v>
      </c>
      <c r="M214" s="46">
        <v>43782.18</v>
      </c>
      <c r="N214" s="46">
        <v>141217.82</v>
      </c>
      <c r="O214" s="47">
        <v>44805</v>
      </c>
      <c r="P214" s="48">
        <v>44985</v>
      </c>
      <c r="Q214" s="1">
        <f>VLOOKUP(D214,'[1]CLASIFICACION DE CARGOS'!J:K,2,0)</f>
        <v>12</v>
      </c>
      <c r="R214" s="1">
        <f>VLOOKUP(E214,'[1]CLASIFICACION DE CARGOS'!A:B,2,0)</f>
        <v>4</v>
      </c>
      <c r="S214" s="1">
        <f>IF(Q214=Q212,0,1)</f>
        <v>1</v>
      </c>
      <c r="U214" s="49"/>
      <c r="V214" s="50"/>
    </row>
    <row r="215" spans="1:22" ht="30" customHeight="1" x14ac:dyDescent="0.25">
      <c r="A215" s="15">
        <f t="shared" si="6"/>
        <v>167</v>
      </c>
      <c r="B215" s="16">
        <v>40227359342</v>
      </c>
      <c r="C215" s="44" t="s">
        <v>280</v>
      </c>
      <c r="D215" s="17" t="s">
        <v>279</v>
      </c>
      <c r="E215" s="44" t="s">
        <v>281</v>
      </c>
      <c r="F215" s="45" t="s">
        <v>24</v>
      </c>
      <c r="G215" s="45" t="s">
        <v>25</v>
      </c>
      <c r="H215" s="46">
        <v>125000</v>
      </c>
      <c r="I215" s="46">
        <v>3587.5</v>
      </c>
      <c r="J215" s="46">
        <v>17985.990000000002</v>
      </c>
      <c r="K215" s="46">
        <v>3800</v>
      </c>
      <c r="L215" s="46">
        <v>1405.67</v>
      </c>
      <c r="M215" s="46">
        <v>26779.16</v>
      </c>
      <c r="N215" s="46">
        <v>98220.84</v>
      </c>
      <c r="O215" s="47">
        <v>44896</v>
      </c>
      <c r="P215" s="48">
        <v>45077</v>
      </c>
      <c r="Q215" s="1">
        <f>VLOOKUP(D215,'[1]CLASIFICACION DE CARGOS'!J:K,2,0)</f>
        <v>12</v>
      </c>
      <c r="R215" s="1">
        <f>VLOOKUP(E215,'[1]CLASIFICACION DE CARGOS'!A:B,2,0)</f>
        <v>6</v>
      </c>
      <c r="S215" s="1">
        <f>IF(Q215=Q213,0,1)</f>
        <v>1</v>
      </c>
      <c r="U215" s="49"/>
      <c r="V215" s="50"/>
    </row>
    <row r="216" spans="1:22" ht="30" customHeight="1" x14ac:dyDescent="0.25">
      <c r="A216" s="15">
        <f t="shared" si="6"/>
        <v>168</v>
      </c>
      <c r="B216" s="16">
        <v>105244255</v>
      </c>
      <c r="C216" s="44" t="s">
        <v>282</v>
      </c>
      <c r="D216" s="17" t="s">
        <v>279</v>
      </c>
      <c r="E216" s="44" t="s">
        <v>31</v>
      </c>
      <c r="F216" s="45" t="s">
        <v>24</v>
      </c>
      <c r="G216" s="45" t="s">
        <v>29</v>
      </c>
      <c r="H216" s="46">
        <v>40000</v>
      </c>
      <c r="I216" s="46">
        <v>1148</v>
      </c>
      <c r="J216" s="46">
        <v>0</v>
      </c>
      <c r="K216" s="46">
        <v>1216</v>
      </c>
      <c r="L216" s="46">
        <v>2737.45</v>
      </c>
      <c r="M216" s="46">
        <v>5101.45</v>
      </c>
      <c r="N216" s="46">
        <v>34898.550000000003</v>
      </c>
      <c r="O216" s="47">
        <v>44896</v>
      </c>
      <c r="P216" s="48">
        <v>45077</v>
      </c>
      <c r="Q216" s="1">
        <f>VLOOKUP(D216,'[1]CLASIFICACION DE CARGOS'!J:K,2,0)</f>
        <v>12</v>
      </c>
      <c r="R216" s="1">
        <f>VLOOKUP(E216,'[1]CLASIFICACION DE CARGOS'!A:B,2,0)</f>
        <v>9</v>
      </c>
      <c r="S216" s="1">
        <f>IF(Q216=Q214,0,1)</f>
        <v>0</v>
      </c>
      <c r="U216" s="49"/>
      <c r="V216" s="50"/>
    </row>
    <row r="217" spans="1:22" ht="30" customHeight="1" x14ac:dyDescent="0.25">
      <c r="A217" s="15">
        <f t="shared" si="6"/>
        <v>169</v>
      </c>
      <c r="B217" s="16">
        <v>117036996</v>
      </c>
      <c r="C217" s="44" t="s">
        <v>283</v>
      </c>
      <c r="D217" s="17" t="s">
        <v>279</v>
      </c>
      <c r="E217" s="44" t="s">
        <v>41</v>
      </c>
      <c r="F217" s="45" t="s">
        <v>24</v>
      </c>
      <c r="G217" s="45" t="s">
        <v>29</v>
      </c>
      <c r="H217" s="46">
        <v>35000</v>
      </c>
      <c r="I217" s="46">
        <v>1004.5</v>
      </c>
      <c r="J217" s="46">
        <v>0</v>
      </c>
      <c r="K217" s="46">
        <v>1064</v>
      </c>
      <c r="L217" s="46">
        <v>1193.4000000000001</v>
      </c>
      <c r="M217" s="46">
        <v>3261.9</v>
      </c>
      <c r="N217" s="46">
        <v>31738.1</v>
      </c>
      <c r="O217" s="47">
        <v>44805</v>
      </c>
      <c r="P217" s="48">
        <v>44985</v>
      </c>
      <c r="Q217" s="1">
        <f>VLOOKUP(D217,'[1]CLASIFICACION DE CARGOS'!J:K,2,0)</f>
        <v>12</v>
      </c>
      <c r="R217" s="1">
        <f>VLOOKUP(E217,'[1]CLASIFICACION DE CARGOS'!A:B,2,0)</f>
        <v>10</v>
      </c>
      <c r="S217" s="1">
        <f t="shared" si="5"/>
        <v>0</v>
      </c>
      <c r="U217" s="49"/>
      <c r="V217" s="50"/>
    </row>
    <row r="218" spans="1:22" ht="30" customHeight="1" x14ac:dyDescent="0.25">
      <c r="A218" s="15" t="str">
        <f t="shared" si="6"/>
        <v/>
      </c>
      <c r="B218" s="10"/>
      <c r="C218" s="19" t="str">
        <f>D219</f>
        <v>DEPARTAMENTO DE FORMULACION, MONITOREO Y EVALUACION DE PLANES, PROGRAMAS Y PROYECTOS</v>
      </c>
      <c r="D218" s="12" t="s">
        <v>20</v>
      </c>
      <c r="E218" s="12" t="s">
        <v>20</v>
      </c>
      <c r="F218" s="12" t="s">
        <v>20</v>
      </c>
      <c r="G218" s="12" t="s">
        <v>20</v>
      </c>
      <c r="H218" s="12" t="s">
        <v>20</v>
      </c>
      <c r="I218" s="12" t="s">
        <v>20</v>
      </c>
      <c r="J218" s="12" t="s">
        <v>20</v>
      </c>
      <c r="K218" s="12" t="s">
        <v>20</v>
      </c>
      <c r="L218" s="12" t="s">
        <v>20</v>
      </c>
      <c r="M218" s="12" t="s">
        <v>20</v>
      </c>
      <c r="N218" s="12" t="s">
        <v>20</v>
      </c>
      <c r="O218" s="13"/>
      <c r="P218" s="14"/>
    </row>
    <row r="219" spans="1:22" ht="30" customHeight="1" x14ac:dyDescent="0.25">
      <c r="A219" s="15">
        <f t="shared" si="6"/>
        <v>170</v>
      </c>
      <c r="B219" s="16">
        <v>40222807097</v>
      </c>
      <c r="C219" s="44" t="s">
        <v>284</v>
      </c>
      <c r="D219" s="17" t="s">
        <v>285</v>
      </c>
      <c r="E219" s="44" t="s">
        <v>286</v>
      </c>
      <c r="F219" s="45" t="s">
        <v>24</v>
      </c>
      <c r="G219" s="45" t="s">
        <v>29</v>
      </c>
      <c r="H219" s="46">
        <v>125000</v>
      </c>
      <c r="I219" s="46">
        <v>3587.5</v>
      </c>
      <c r="J219" s="46">
        <v>17607.88</v>
      </c>
      <c r="K219" s="46">
        <v>3800</v>
      </c>
      <c r="L219" s="46">
        <v>2737.45</v>
      </c>
      <c r="M219" s="46">
        <v>27732.83</v>
      </c>
      <c r="N219" s="46">
        <v>97267.17</v>
      </c>
      <c r="O219" s="47">
        <v>44837</v>
      </c>
      <c r="P219" s="48">
        <v>45019</v>
      </c>
      <c r="Q219" s="1">
        <f>VLOOKUP(D219,'[1]CLASIFICACION DE CARGOS'!J:K,2,0)</f>
        <v>12.1</v>
      </c>
      <c r="R219" s="1">
        <f>VLOOKUP(E219,'[1]CLASIFICACION DE CARGOS'!A:B,2,0)</f>
        <v>6</v>
      </c>
      <c r="S219" s="1">
        <f>IF(Q219=Q217,0,1)</f>
        <v>1</v>
      </c>
      <c r="U219" s="49"/>
      <c r="V219" s="50"/>
    </row>
    <row r="220" spans="1:22" ht="30" customHeight="1" x14ac:dyDescent="0.25">
      <c r="A220" s="15" t="str">
        <f t="shared" si="6"/>
        <v/>
      </c>
      <c r="B220" s="10"/>
      <c r="C220" s="11" t="str">
        <f>D221</f>
        <v>DEPARTAMENTO DE CALIDAD EN LA GESTION</v>
      </c>
      <c r="D220" s="12" t="s">
        <v>20</v>
      </c>
      <c r="E220" s="12" t="s">
        <v>20</v>
      </c>
      <c r="F220" s="12" t="s">
        <v>20</v>
      </c>
      <c r="G220" s="12" t="s">
        <v>20</v>
      </c>
      <c r="H220" s="12" t="s">
        <v>20</v>
      </c>
      <c r="I220" s="12" t="s">
        <v>20</v>
      </c>
      <c r="J220" s="12" t="s">
        <v>20</v>
      </c>
      <c r="K220" s="12" t="s">
        <v>20</v>
      </c>
      <c r="L220" s="12" t="s">
        <v>20</v>
      </c>
      <c r="M220" s="12" t="s">
        <v>20</v>
      </c>
      <c r="N220" s="12" t="s">
        <v>20</v>
      </c>
      <c r="O220" s="13"/>
      <c r="P220" s="14"/>
    </row>
    <row r="221" spans="1:22" ht="30" customHeight="1" x14ac:dyDescent="0.25">
      <c r="A221" s="15">
        <f t="shared" si="6"/>
        <v>171</v>
      </c>
      <c r="B221" s="16">
        <v>22300418922</v>
      </c>
      <c r="C221" s="44" t="s">
        <v>287</v>
      </c>
      <c r="D221" s="17" t="s">
        <v>288</v>
      </c>
      <c r="E221" s="44" t="s">
        <v>289</v>
      </c>
      <c r="F221" s="45" t="s">
        <v>24</v>
      </c>
      <c r="G221" s="45" t="s">
        <v>25</v>
      </c>
      <c r="H221" s="46">
        <v>125000</v>
      </c>
      <c r="I221" s="46">
        <v>3587.5</v>
      </c>
      <c r="J221" s="46">
        <v>17985.990000000002</v>
      </c>
      <c r="K221" s="46">
        <v>3800</v>
      </c>
      <c r="L221" s="46">
        <v>125</v>
      </c>
      <c r="M221" s="46">
        <v>25498.49</v>
      </c>
      <c r="N221" s="46">
        <v>99501.51</v>
      </c>
      <c r="O221" s="47">
        <v>44837</v>
      </c>
      <c r="P221" s="48">
        <v>45019</v>
      </c>
      <c r="Q221" s="1">
        <f>VLOOKUP(D221,'[1]CLASIFICACION DE CARGOS'!J:K,2,0)</f>
        <v>12.3</v>
      </c>
      <c r="R221" s="1">
        <f>VLOOKUP(E221,'[1]CLASIFICACION DE CARGOS'!A:B,2,0)</f>
        <v>6</v>
      </c>
      <c r="S221" s="1">
        <f>IF(Q221=Q219,0,1)</f>
        <v>1</v>
      </c>
      <c r="U221" s="49"/>
      <c r="V221" s="50"/>
    </row>
    <row r="222" spans="1:22" ht="30" customHeight="1" x14ac:dyDescent="0.25">
      <c r="A222" s="15">
        <f t="shared" si="6"/>
        <v>172</v>
      </c>
      <c r="B222" s="16">
        <v>22301331595</v>
      </c>
      <c r="C222" s="44" t="s">
        <v>290</v>
      </c>
      <c r="D222" s="17" t="s">
        <v>288</v>
      </c>
      <c r="E222" s="44" t="s">
        <v>291</v>
      </c>
      <c r="F222" s="45" t="s">
        <v>24</v>
      </c>
      <c r="G222" s="45" t="s">
        <v>25</v>
      </c>
      <c r="H222" s="46">
        <v>65000</v>
      </c>
      <c r="I222" s="46">
        <v>1865.5</v>
      </c>
      <c r="J222" s="46">
        <v>4427.58</v>
      </c>
      <c r="K222" s="46">
        <v>1976</v>
      </c>
      <c r="L222" s="46">
        <v>125</v>
      </c>
      <c r="M222" s="46">
        <v>8394.08</v>
      </c>
      <c r="N222" s="46">
        <v>56605.919999999998</v>
      </c>
      <c r="O222" s="47">
        <v>44896</v>
      </c>
      <c r="P222" s="48">
        <v>45077</v>
      </c>
      <c r="Q222" s="1">
        <f>VLOOKUP(D222,'[1]CLASIFICACION DE CARGOS'!J:K,2,0)</f>
        <v>12.3</v>
      </c>
      <c r="R222" s="1">
        <f>VLOOKUP(E222,'[1]CLASIFICACION DE CARGOS'!A:B,2,0)</f>
        <v>9</v>
      </c>
      <c r="S222" s="1">
        <f t="shared" si="5"/>
        <v>0</v>
      </c>
      <c r="U222" s="49"/>
      <c r="V222" s="50"/>
    </row>
    <row r="223" spans="1:22" ht="30" customHeight="1" x14ac:dyDescent="0.25">
      <c r="A223" s="15">
        <f t="shared" si="6"/>
        <v>173</v>
      </c>
      <c r="B223" s="16">
        <v>40221870856</v>
      </c>
      <c r="C223" s="44" t="s">
        <v>292</v>
      </c>
      <c r="D223" s="17" t="s">
        <v>288</v>
      </c>
      <c r="E223" s="44" t="s">
        <v>291</v>
      </c>
      <c r="F223" s="45" t="s">
        <v>24</v>
      </c>
      <c r="G223" s="45" t="s">
        <v>25</v>
      </c>
      <c r="H223" s="46">
        <v>65000</v>
      </c>
      <c r="I223" s="46">
        <v>1865.5</v>
      </c>
      <c r="J223" s="46">
        <v>4427.58</v>
      </c>
      <c r="K223" s="46">
        <v>1976</v>
      </c>
      <c r="L223" s="46">
        <v>125</v>
      </c>
      <c r="M223" s="46">
        <v>8394.08</v>
      </c>
      <c r="N223" s="46">
        <v>56605.919999999998</v>
      </c>
      <c r="O223" s="47">
        <v>44896</v>
      </c>
      <c r="P223" s="48">
        <v>45077</v>
      </c>
      <c r="Q223" s="1">
        <f>VLOOKUP(D223,'[1]CLASIFICACION DE CARGOS'!J:K,2,0)</f>
        <v>12.3</v>
      </c>
      <c r="R223" s="1">
        <f>VLOOKUP(E223,'[1]CLASIFICACION DE CARGOS'!A:B,2,0)</f>
        <v>9</v>
      </c>
      <c r="S223" s="1">
        <f t="shared" si="5"/>
        <v>0</v>
      </c>
      <c r="U223" s="49"/>
      <c r="V223" s="50"/>
    </row>
    <row r="224" spans="1:22" ht="30" customHeight="1" x14ac:dyDescent="0.25">
      <c r="A224" s="15" t="str">
        <f t="shared" si="6"/>
        <v/>
      </c>
      <c r="B224" s="10"/>
      <c r="C224" s="11" t="str">
        <f>D225</f>
        <v>DEPARTAMENTO PROVINCIAL DISTRITO NACIONAL-MIMARENA</v>
      </c>
      <c r="D224" s="12" t="s">
        <v>20</v>
      </c>
      <c r="E224" s="12" t="s">
        <v>20</v>
      </c>
      <c r="F224" s="12" t="s">
        <v>20</v>
      </c>
      <c r="G224" s="12" t="s">
        <v>20</v>
      </c>
      <c r="H224" s="12" t="s">
        <v>20</v>
      </c>
      <c r="I224" s="12" t="s">
        <v>20</v>
      </c>
      <c r="J224" s="12" t="s">
        <v>20</v>
      </c>
      <c r="K224" s="12" t="s">
        <v>20</v>
      </c>
      <c r="L224" s="12" t="s">
        <v>20</v>
      </c>
      <c r="M224" s="12" t="s">
        <v>20</v>
      </c>
      <c r="N224" s="12" t="s">
        <v>20</v>
      </c>
      <c r="O224" s="13"/>
      <c r="P224" s="14"/>
    </row>
    <row r="225" spans="1:22" ht="30" customHeight="1" x14ac:dyDescent="0.25">
      <c r="A225" s="15">
        <f t="shared" si="6"/>
        <v>174</v>
      </c>
      <c r="B225" s="16">
        <v>100935345</v>
      </c>
      <c r="C225" s="44" t="s">
        <v>293</v>
      </c>
      <c r="D225" s="17" t="s">
        <v>294</v>
      </c>
      <c r="E225" s="44" t="s">
        <v>60</v>
      </c>
      <c r="F225" s="45" t="s">
        <v>24</v>
      </c>
      <c r="G225" s="45" t="s">
        <v>25</v>
      </c>
      <c r="H225" s="46">
        <v>70000</v>
      </c>
      <c r="I225" s="46">
        <v>2009</v>
      </c>
      <c r="J225" s="46">
        <v>5368.48</v>
      </c>
      <c r="K225" s="46">
        <v>2128</v>
      </c>
      <c r="L225" s="46">
        <v>6605</v>
      </c>
      <c r="M225" s="46">
        <v>16110.48</v>
      </c>
      <c r="N225" s="46">
        <v>53889.52</v>
      </c>
      <c r="O225" s="47">
        <v>44866</v>
      </c>
      <c r="P225" s="48">
        <v>45046</v>
      </c>
      <c r="Q225" s="1">
        <f>VLOOKUP(D225,'[1]CLASIFICACION DE CARGOS'!J:K,2,0)</f>
        <v>12.4</v>
      </c>
      <c r="R225" s="1">
        <f>VLOOKUP(E225,'[1]CLASIFICACION DE CARGOS'!A:B,2,0)</f>
        <v>4</v>
      </c>
      <c r="S225" s="1">
        <f>IF(Q225=Q223,0,1)</f>
        <v>1</v>
      </c>
      <c r="U225" s="49"/>
      <c r="V225" s="50"/>
    </row>
    <row r="226" spans="1:22" ht="24" x14ac:dyDescent="0.25">
      <c r="A226" s="15">
        <f t="shared" si="6"/>
        <v>175</v>
      </c>
      <c r="B226" s="16">
        <v>22400658880</v>
      </c>
      <c r="C226" s="44" t="s">
        <v>295</v>
      </c>
      <c r="D226" s="17" t="s">
        <v>294</v>
      </c>
      <c r="E226" s="44" t="s">
        <v>296</v>
      </c>
      <c r="F226" s="45" t="s">
        <v>24</v>
      </c>
      <c r="G226" s="45" t="s">
        <v>25</v>
      </c>
      <c r="H226" s="46">
        <v>38000</v>
      </c>
      <c r="I226" s="46">
        <v>1090.5999999999999</v>
      </c>
      <c r="J226" s="46">
        <v>0</v>
      </c>
      <c r="K226" s="46">
        <v>1155.2</v>
      </c>
      <c r="L226" s="46">
        <v>3237.45</v>
      </c>
      <c r="M226" s="46">
        <v>5483.25</v>
      </c>
      <c r="N226" s="46">
        <v>32516.75</v>
      </c>
      <c r="O226" s="47">
        <v>44896</v>
      </c>
      <c r="P226" s="48">
        <v>45077</v>
      </c>
      <c r="Q226" s="1">
        <f>VLOOKUP(D226,'[1]CLASIFICACION DE CARGOS'!J:K,2,0)</f>
        <v>12.4</v>
      </c>
      <c r="R226" s="1">
        <f>VLOOKUP(E226,'[1]CLASIFICACION DE CARGOS'!A:B,2,0)</f>
        <v>8</v>
      </c>
      <c r="S226" s="1">
        <f t="shared" si="5"/>
        <v>0</v>
      </c>
      <c r="U226" s="49"/>
      <c r="V226" s="50"/>
    </row>
    <row r="227" spans="1:22" ht="24" x14ac:dyDescent="0.25">
      <c r="A227" s="15">
        <f t="shared" si="6"/>
        <v>176</v>
      </c>
      <c r="B227" s="16">
        <v>107194672</v>
      </c>
      <c r="C227" s="44" t="s">
        <v>297</v>
      </c>
      <c r="D227" s="17" t="s">
        <v>294</v>
      </c>
      <c r="E227" s="44" t="s">
        <v>99</v>
      </c>
      <c r="F227" s="45" t="s">
        <v>24</v>
      </c>
      <c r="G227" s="45" t="s">
        <v>25</v>
      </c>
      <c r="H227" s="46">
        <v>35000</v>
      </c>
      <c r="I227" s="46">
        <v>1004.5</v>
      </c>
      <c r="J227" s="46">
        <v>0</v>
      </c>
      <c r="K227" s="46">
        <v>1064</v>
      </c>
      <c r="L227" s="46">
        <v>16880.62</v>
      </c>
      <c r="M227" s="46">
        <v>18949.12</v>
      </c>
      <c r="N227" s="46">
        <v>16050.88</v>
      </c>
      <c r="O227" s="47">
        <v>44896</v>
      </c>
      <c r="P227" s="48">
        <v>45077</v>
      </c>
      <c r="Q227" s="1">
        <f>VLOOKUP(D227,'[1]CLASIFICACION DE CARGOS'!J:K,2,0)</f>
        <v>12.4</v>
      </c>
      <c r="R227" s="1">
        <f>VLOOKUP(E227,'[1]CLASIFICACION DE CARGOS'!A:B,2,0)</f>
        <v>8</v>
      </c>
      <c r="S227" s="1">
        <f t="shared" si="5"/>
        <v>0</v>
      </c>
      <c r="U227" s="49"/>
      <c r="V227" s="50"/>
    </row>
    <row r="228" spans="1:22" ht="24" x14ac:dyDescent="0.25">
      <c r="A228" s="15">
        <f t="shared" si="6"/>
        <v>177</v>
      </c>
      <c r="B228" s="16">
        <v>115755803</v>
      </c>
      <c r="C228" s="44" t="s">
        <v>298</v>
      </c>
      <c r="D228" s="17" t="s">
        <v>294</v>
      </c>
      <c r="E228" s="44" t="s">
        <v>99</v>
      </c>
      <c r="F228" s="45" t="s">
        <v>24</v>
      </c>
      <c r="G228" s="45" t="s">
        <v>25</v>
      </c>
      <c r="H228" s="46">
        <v>35000</v>
      </c>
      <c r="I228" s="46">
        <v>1004.5</v>
      </c>
      <c r="J228" s="46">
        <v>0</v>
      </c>
      <c r="K228" s="46">
        <v>1064</v>
      </c>
      <c r="L228" s="46">
        <v>125</v>
      </c>
      <c r="M228" s="46">
        <v>2193.5</v>
      </c>
      <c r="N228" s="46">
        <v>32806.5</v>
      </c>
      <c r="O228" s="47">
        <v>44866</v>
      </c>
      <c r="P228" s="48">
        <v>45046</v>
      </c>
      <c r="Q228" s="1">
        <f>VLOOKUP(D228,'[1]CLASIFICACION DE CARGOS'!J:K,2,0)</f>
        <v>12.4</v>
      </c>
      <c r="R228" s="1">
        <f>VLOOKUP(E228,'[1]CLASIFICACION DE CARGOS'!A:B,2,0)</f>
        <v>8</v>
      </c>
      <c r="S228" s="1">
        <f t="shared" si="5"/>
        <v>0</v>
      </c>
      <c r="U228" s="49"/>
      <c r="V228" s="50"/>
    </row>
    <row r="229" spans="1:22" ht="24" x14ac:dyDescent="0.25">
      <c r="A229" s="15">
        <f t="shared" si="6"/>
        <v>178</v>
      </c>
      <c r="B229" s="16">
        <v>100523737</v>
      </c>
      <c r="C229" s="44" t="s">
        <v>299</v>
      </c>
      <c r="D229" s="17" t="s">
        <v>294</v>
      </c>
      <c r="E229" s="44" t="s">
        <v>99</v>
      </c>
      <c r="F229" s="45" t="s">
        <v>24</v>
      </c>
      <c r="G229" s="45" t="s">
        <v>25</v>
      </c>
      <c r="H229" s="46">
        <v>26250</v>
      </c>
      <c r="I229" s="46">
        <v>753.38</v>
      </c>
      <c r="J229" s="46">
        <v>0</v>
      </c>
      <c r="K229" s="46">
        <v>798</v>
      </c>
      <c r="L229" s="46">
        <v>725</v>
      </c>
      <c r="M229" s="46">
        <v>2276.38</v>
      </c>
      <c r="N229" s="46">
        <v>23973.62</v>
      </c>
      <c r="O229" s="47">
        <v>44835</v>
      </c>
      <c r="P229" s="48">
        <v>45016</v>
      </c>
      <c r="Q229" s="1">
        <f>VLOOKUP(D229,'[1]CLASIFICACION DE CARGOS'!J:K,2,0)</f>
        <v>12.4</v>
      </c>
      <c r="R229" s="1">
        <f>VLOOKUP(E229,'[1]CLASIFICACION DE CARGOS'!A:B,2,0)</f>
        <v>8</v>
      </c>
      <c r="S229" s="1">
        <f t="shared" si="5"/>
        <v>0</v>
      </c>
      <c r="U229" s="49"/>
      <c r="V229" s="50"/>
    </row>
    <row r="230" spans="1:22" ht="24" x14ac:dyDescent="0.25">
      <c r="A230" s="15">
        <f t="shared" si="6"/>
        <v>179</v>
      </c>
      <c r="B230" s="16">
        <v>40221293059</v>
      </c>
      <c r="C230" s="44" t="s">
        <v>300</v>
      </c>
      <c r="D230" s="17" t="s">
        <v>294</v>
      </c>
      <c r="E230" s="44" t="s">
        <v>99</v>
      </c>
      <c r="F230" s="45" t="s">
        <v>24</v>
      </c>
      <c r="G230" s="45" t="s">
        <v>25</v>
      </c>
      <c r="H230" s="46">
        <v>25000</v>
      </c>
      <c r="I230" s="46">
        <v>717.5</v>
      </c>
      <c r="J230" s="46">
        <v>0</v>
      </c>
      <c r="K230" s="46">
        <v>760</v>
      </c>
      <c r="L230" s="46">
        <v>125</v>
      </c>
      <c r="M230" s="46">
        <v>1602.5</v>
      </c>
      <c r="N230" s="46">
        <v>23397.5</v>
      </c>
      <c r="O230" s="47">
        <v>44835</v>
      </c>
      <c r="P230" s="48">
        <v>45016</v>
      </c>
      <c r="Q230" s="1">
        <f>VLOOKUP(D230,'[1]CLASIFICACION DE CARGOS'!J:K,2,0)</f>
        <v>12.4</v>
      </c>
      <c r="R230" s="1">
        <f>VLOOKUP(E230,'[1]CLASIFICACION DE CARGOS'!A:B,2,0)</f>
        <v>8</v>
      </c>
      <c r="S230" s="1">
        <f t="shared" si="5"/>
        <v>0</v>
      </c>
      <c r="U230" s="49"/>
      <c r="V230" s="50"/>
    </row>
    <row r="231" spans="1:22" ht="24" x14ac:dyDescent="0.25">
      <c r="A231" s="15">
        <f t="shared" si="6"/>
        <v>180</v>
      </c>
      <c r="B231" s="16">
        <v>101324770</v>
      </c>
      <c r="C231" s="44" t="s">
        <v>301</v>
      </c>
      <c r="D231" s="17" t="s">
        <v>294</v>
      </c>
      <c r="E231" s="44" t="s">
        <v>302</v>
      </c>
      <c r="F231" s="45" t="s">
        <v>24</v>
      </c>
      <c r="G231" s="45" t="s">
        <v>25</v>
      </c>
      <c r="H231" s="46">
        <v>38500</v>
      </c>
      <c r="I231" s="46">
        <v>1104.95</v>
      </c>
      <c r="J231" s="46">
        <v>4.08</v>
      </c>
      <c r="K231" s="46">
        <v>1170.4000000000001</v>
      </c>
      <c r="L231" s="46">
        <v>6687.45</v>
      </c>
      <c r="M231" s="46">
        <v>8966.8799999999992</v>
      </c>
      <c r="N231" s="46">
        <v>29533.119999999999</v>
      </c>
      <c r="O231" s="47">
        <v>44805</v>
      </c>
      <c r="P231" s="48">
        <v>44985</v>
      </c>
      <c r="Q231" s="1">
        <f>VLOOKUP(D231,'[1]CLASIFICACION DE CARGOS'!J:K,2,0)</f>
        <v>12.4</v>
      </c>
      <c r="R231" s="1">
        <f>VLOOKUP(E231,'[1]CLASIFICACION DE CARGOS'!A:B,2,0)</f>
        <v>9</v>
      </c>
      <c r="S231" s="1">
        <f t="shared" si="5"/>
        <v>0</v>
      </c>
      <c r="U231" s="49"/>
      <c r="V231" s="50"/>
    </row>
    <row r="232" spans="1:22" ht="24" x14ac:dyDescent="0.25">
      <c r="A232" s="15">
        <f t="shared" si="6"/>
        <v>181</v>
      </c>
      <c r="B232" s="16">
        <v>101394450</v>
      </c>
      <c r="C232" s="44" t="s">
        <v>303</v>
      </c>
      <c r="D232" s="17" t="s">
        <v>294</v>
      </c>
      <c r="E232" s="44" t="s">
        <v>31</v>
      </c>
      <c r="F232" s="45" t="s">
        <v>24</v>
      </c>
      <c r="G232" s="45" t="s">
        <v>29</v>
      </c>
      <c r="H232" s="46">
        <v>38500</v>
      </c>
      <c r="I232" s="46">
        <v>1104.95</v>
      </c>
      <c r="J232" s="46">
        <v>0</v>
      </c>
      <c r="K232" s="46">
        <v>1170.4000000000001</v>
      </c>
      <c r="L232" s="46">
        <v>6188.25</v>
      </c>
      <c r="M232" s="46">
        <v>8463.6</v>
      </c>
      <c r="N232" s="46">
        <v>30036.400000000001</v>
      </c>
      <c r="O232" s="47">
        <v>44805</v>
      </c>
      <c r="P232" s="48">
        <v>44985</v>
      </c>
      <c r="Q232" s="1">
        <f>VLOOKUP(D232,'[1]CLASIFICACION DE CARGOS'!J:K,2,0)</f>
        <v>12.4</v>
      </c>
      <c r="R232" s="1">
        <f>VLOOKUP(E232,'[1]CLASIFICACION DE CARGOS'!A:B,2,0)</f>
        <v>9</v>
      </c>
      <c r="S232" s="1">
        <f t="shared" si="5"/>
        <v>0</v>
      </c>
      <c r="U232" s="49"/>
      <c r="V232" s="50"/>
    </row>
    <row r="233" spans="1:22" ht="30" customHeight="1" x14ac:dyDescent="0.25">
      <c r="A233" s="15">
        <f t="shared" si="6"/>
        <v>182</v>
      </c>
      <c r="B233" s="16">
        <v>108794314</v>
      </c>
      <c r="C233" s="44" t="s">
        <v>304</v>
      </c>
      <c r="D233" s="17" t="s">
        <v>294</v>
      </c>
      <c r="E233" s="44" t="s">
        <v>41</v>
      </c>
      <c r="F233" s="45" t="s">
        <v>24</v>
      </c>
      <c r="G233" s="45" t="s">
        <v>25</v>
      </c>
      <c r="H233" s="46">
        <v>50000</v>
      </c>
      <c r="I233" s="46">
        <v>1435</v>
      </c>
      <c r="J233" s="46">
        <v>1854</v>
      </c>
      <c r="K233" s="46">
        <v>1520</v>
      </c>
      <c r="L233" s="46">
        <v>125</v>
      </c>
      <c r="M233" s="46">
        <v>4934</v>
      </c>
      <c r="N233" s="46">
        <v>45066</v>
      </c>
      <c r="O233" s="47">
        <v>44774</v>
      </c>
      <c r="P233" s="48">
        <v>44957</v>
      </c>
      <c r="Q233" s="1">
        <f>VLOOKUP(D233,'[1]CLASIFICACION DE CARGOS'!J:K,2,0)</f>
        <v>12.4</v>
      </c>
      <c r="R233" s="1">
        <f>VLOOKUP(E233,'[1]CLASIFICACION DE CARGOS'!A:B,2,0)</f>
        <v>10</v>
      </c>
      <c r="S233" s="1">
        <f t="shared" si="5"/>
        <v>0</v>
      </c>
      <c r="U233" s="49"/>
      <c r="V233" s="50"/>
    </row>
    <row r="234" spans="1:22" ht="30" customHeight="1" x14ac:dyDescent="0.25">
      <c r="A234" s="15">
        <f t="shared" si="6"/>
        <v>183</v>
      </c>
      <c r="B234" s="16">
        <v>100926880</v>
      </c>
      <c r="C234" s="44" t="s">
        <v>305</v>
      </c>
      <c r="D234" s="17" t="s">
        <v>294</v>
      </c>
      <c r="E234" s="44" t="s">
        <v>41</v>
      </c>
      <c r="F234" s="45" t="s">
        <v>24</v>
      </c>
      <c r="G234" s="45" t="s">
        <v>29</v>
      </c>
      <c r="H234" s="46">
        <v>35000</v>
      </c>
      <c r="I234" s="46">
        <v>1004.5</v>
      </c>
      <c r="J234" s="46">
        <v>0</v>
      </c>
      <c r="K234" s="46">
        <v>1064</v>
      </c>
      <c r="L234" s="46">
        <v>10175</v>
      </c>
      <c r="M234" s="46">
        <v>12243.5</v>
      </c>
      <c r="N234" s="46">
        <v>22756.5</v>
      </c>
      <c r="O234" s="47">
        <v>44805</v>
      </c>
      <c r="P234" s="48">
        <v>44985</v>
      </c>
      <c r="Q234" s="1">
        <f>VLOOKUP(D234,'[1]CLASIFICACION DE CARGOS'!J:K,2,0)</f>
        <v>12.4</v>
      </c>
      <c r="R234" s="1">
        <f>VLOOKUP(E234,'[1]CLASIFICACION DE CARGOS'!A:B,2,0)</f>
        <v>10</v>
      </c>
      <c r="S234" s="1">
        <f t="shared" si="5"/>
        <v>0</v>
      </c>
      <c r="U234" s="49"/>
      <c r="V234" s="50"/>
    </row>
    <row r="235" spans="1:22" ht="30" customHeight="1" x14ac:dyDescent="0.25">
      <c r="A235" s="15">
        <f t="shared" si="6"/>
        <v>184</v>
      </c>
      <c r="B235" s="16">
        <v>119133304</v>
      </c>
      <c r="C235" s="44" t="s">
        <v>306</v>
      </c>
      <c r="D235" s="17" t="s">
        <v>294</v>
      </c>
      <c r="E235" s="44" t="s">
        <v>307</v>
      </c>
      <c r="F235" s="45" t="s">
        <v>24</v>
      </c>
      <c r="G235" s="45" t="s">
        <v>25</v>
      </c>
      <c r="H235" s="46">
        <v>35000</v>
      </c>
      <c r="I235" s="46">
        <v>1004.5</v>
      </c>
      <c r="J235" s="46">
        <v>0</v>
      </c>
      <c r="K235" s="46">
        <v>1064</v>
      </c>
      <c r="L235" s="46">
        <v>125</v>
      </c>
      <c r="M235" s="46">
        <v>2193.5</v>
      </c>
      <c r="N235" s="46">
        <v>32806.5</v>
      </c>
      <c r="O235" s="47">
        <v>44835</v>
      </c>
      <c r="P235" s="48">
        <v>45016</v>
      </c>
      <c r="Q235" s="1">
        <f>VLOOKUP(D235,'[1]CLASIFICACION DE CARGOS'!J:K,2,0)</f>
        <v>12.4</v>
      </c>
      <c r="R235" s="1">
        <f>VLOOKUP(E235,'[1]CLASIFICACION DE CARGOS'!A:B,2,0)</f>
        <v>10</v>
      </c>
      <c r="S235" s="1">
        <f t="shared" si="5"/>
        <v>0</v>
      </c>
      <c r="U235" s="49"/>
      <c r="V235" s="50"/>
    </row>
    <row r="236" spans="1:22" ht="30" customHeight="1" x14ac:dyDescent="0.25">
      <c r="A236" s="15">
        <f t="shared" si="6"/>
        <v>185</v>
      </c>
      <c r="B236" s="16">
        <v>1700014945</v>
      </c>
      <c r="C236" s="44" t="s">
        <v>308</v>
      </c>
      <c r="D236" s="17" t="s">
        <v>294</v>
      </c>
      <c r="E236" s="44" t="s">
        <v>41</v>
      </c>
      <c r="F236" s="45" t="s">
        <v>24</v>
      </c>
      <c r="G236" s="45" t="s">
        <v>25</v>
      </c>
      <c r="H236" s="46">
        <v>35000</v>
      </c>
      <c r="I236" s="46">
        <v>1004.5</v>
      </c>
      <c r="J236" s="46">
        <v>0</v>
      </c>
      <c r="K236" s="46">
        <v>1064</v>
      </c>
      <c r="L236" s="46">
        <v>125</v>
      </c>
      <c r="M236" s="46">
        <v>2193.5</v>
      </c>
      <c r="N236" s="46">
        <v>32806.5</v>
      </c>
      <c r="O236" s="47">
        <v>44835</v>
      </c>
      <c r="P236" s="48">
        <v>45016</v>
      </c>
      <c r="Q236" s="1">
        <f>VLOOKUP(D236,'[1]CLASIFICACION DE CARGOS'!J:K,2,0)</f>
        <v>12.4</v>
      </c>
      <c r="R236" s="1">
        <f>VLOOKUP(E236,'[1]CLASIFICACION DE CARGOS'!A:B,2,0)</f>
        <v>10</v>
      </c>
      <c r="S236" s="1">
        <f t="shared" si="5"/>
        <v>0</v>
      </c>
      <c r="U236" s="49"/>
      <c r="V236" s="50"/>
    </row>
    <row r="237" spans="1:22" ht="30" customHeight="1" x14ac:dyDescent="0.25">
      <c r="A237" s="15">
        <f t="shared" si="6"/>
        <v>186</v>
      </c>
      <c r="B237" s="16">
        <v>112466768</v>
      </c>
      <c r="C237" s="44" t="s">
        <v>309</v>
      </c>
      <c r="D237" s="17" t="s">
        <v>294</v>
      </c>
      <c r="E237" s="44" t="s">
        <v>41</v>
      </c>
      <c r="F237" s="45" t="s">
        <v>24</v>
      </c>
      <c r="G237" s="45" t="s">
        <v>25</v>
      </c>
      <c r="H237" s="46">
        <v>35000</v>
      </c>
      <c r="I237" s="46">
        <v>1004.5</v>
      </c>
      <c r="J237" s="46">
        <v>0</v>
      </c>
      <c r="K237" s="46">
        <v>1064</v>
      </c>
      <c r="L237" s="46">
        <v>175</v>
      </c>
      <c r="M237" s="46">
        <v>2243.5</v>
      </c>
      <c r="N237" s="46">
        <v>32756.5</v>
      </c>
      <c r="O237" s="47">
        <v>44805</v>
      </c>
      <c r="P237" s="48">
        <v>44985</v>
      </c>
      <c r="Q237" s="1">
        <f>VLOOKUP(D237,'[1]CLASIFICACION DE CARGOS'!J:K,2,0)</f>
        <v>12.4</v>
      </c>
      <c r="R237" s="1">
        <f>VLOOKUP(E237,'[1]CLASIFICACION DE CARGOS'!A:B,2,0)</f>
        <v>10</v>
      </c>
      <c r="S237" s="1">
        <f t="shared" si="5"/>
        <v>0</v>
      </c>
      <c r="U237" s="49"/>
      <c r="V237" s="50"/>
    </row>
    <row r="238" spans="1:22" ht="30" customHeight="1" x14ac:dyDescent="0.25">
      <c r="A238" s="15">
        <f t="shared" si="6"/>
        <v>187</v>
      </c>
      <c r="B238" s="16">
        <v>22300593807</v>
      </c>
      <c r="C238" s="44" t="s">
        <v>310</v>
      </c>
      <c r="D238" s="17" t="s">
        <v>294</v>
      </c>
      <c r="E238" s="44" t="s">
        <v>41</v>
      </c>
      <c r="F238" s="45" t="s">
        <v>24</v>
      </c>
      <c r="G238" s="45" t="s">
        <v>29</v>
      </c>
      <c r="H238" s="46">
        <v>35000</v>
      </c>
      <c r="I238" s="46">
        <v>1004.5</v>
      </c>
      <c r="J238" s="46">
        <v>0</v>
      </c>
      <c r="K238" s="46">
        <v>1064</v>
      </c>
      <c r="L238" s="46">
        <v>175</v>
      </c>
      <c r="M238" s="46">
        <v>2243.5</v>
      </c>
      <c r="N238" s="46">
        <v>32756.5</v>
      </c>
      <c r="O238" s="47">
        <v>44805</v>
      </c>
      <c r="P238" s="48">
        <v>44985</v>
      </c>
      <c r="Q238" s="1">
        <f>VLOOKUP(D238,'[1]CLASIFICACION DE CARGOS'!J:K,2,0)</f>
        <v>12.4</v>
      </c>
      <c r="R238" s="1">
        <f>VLOOKUP(E238,'[1]CLASIFICACION DE CARGOS'!A:B,2,0)</f>
        <v>10</v>
      </c>
      <c r="S238" s="1">
        <f t="shared" si="5"/>
        <v>0</v>
      </c>
      <c r="U238" s="49"/>
      <c r="V238" s="50"/>
    </row>
    <row r="239" spans="1:22" ht="30" customHeight="1" x14ac:dyDescent="0.25">
      <c r="A239" s="15">
        <f t="shared" si="6"/>
        <v>188</v>
      </c>
      <c r="B239" s="16">
        <v>40227686066</v>
      </c>
      <c r="C239" s="44" t="s">
        <v>311</v>
      </c>
      <c r="D239" s="17" t="s">
        <v>294</v>
      </c>
      <c r="E239" s="44" t="s">
        <v>41</v>
      </c>
      <c r="F239" s="45" t="s">
        <v>24</v>
      </c>
      <c r="G239" s="45" t="s">
        <v>29</v>
      </c>
      <c r="H239" s="46">
        <v>45000</v>
      </c>
      <c r="I239" s="46">
        <v>1291.5</v>
      </c>
      <c r="J239" s="46">
        <v>0</v>
      </c>
      <c r="K239" s="46">
        <v>1368</v>
      </c>
      <c r="L239" s="46">
        <v>125</v>
      </c>
      <c r="M239" s="46">
        <v>2784.5</v>
      </c>
      <c r="N239" s="46">
        <v>42215.5</v>
      </c>
      <c r="O239" s="47">
        <v>44805</v>
      </c>
      <c r="P239" s="48">
        <v>44985</v>
      </c>
      <c r="Q239" s="1">
        <f>VLOOKUP(D239,'[1]CLASIFICACION DE CARGOS'!J:K,2,0)</f>
        <v>12.4</v>
      </c>
      <c r="R239" s="1">
        <f>VLOOKUP(E239,'[1]CLASIFICACION DE CARGOS'!A:B,2,0)</f>
        <v>10</v>
      </c>
      <c r="S239" s="1">
        <f t="shared" si="5"/>
        <v>0</v>
      </c>
      <c r="U239" s="49"/>
      <c r="V239" s="50"/>
    </row>
    <row r="240" spans="1:22" ht="30" customHeight="1" x14ac:dyDescent="0.25">
      <c r="A240" s="15">
        <f t="shared" si="6"/>
        <v>189</v>
      </c>
      <c r="B240" s="16">
        <v>104991138</v>
      </c>
      <c r="C240" s="44" t="s">
        <v>312</v>
      </c>
      <c r="D240" s="17" t="s">
        <v>294</v>
      </c>
      <c r="E240" s="44" t="s">
        <v>154</v>
      </c>
      <c r="F240" s="45" t="s">
        <v>24</v>
      </c>
      <c r="G240" s="45" t="s">
        <v>29</v>
      </c>
      <c r="H240" s="46">
        <v>40000</v>
      </c>
      <c r="I240" s="46">
        <v>1148</v>
      </c>
      <c r="J240" s="46">
        <v>442.65</v>
      </c>
      <c r="K240" s="46">
        <v>1216</v>
      </c>
      <c r="L240" s="46">
        <v>20193.97</v>
      </c>
      <c r="M240" s="46">
        <v>23000.62</v>
      </c>
      <c r="N240" s="46">
        <v>16999.38</v>
      </c>
      <c r="O240" s="47">
        <v>44927</v>
      </c>
      <c r="P240" s="48">
        <v>45078</v>
      </c>
      <c r="Q240" s="1">
        <f>VLOOKUP(D240,'[1]CLASIFICACION DE CARGOS'!J:K,2,0)</f>
        <v>12.4</v>
      </c>
      <c r="R240" s="1">
        <f>VLOOKUP(E240,'[1]CLASIFICACION DE CARGOS'!A:B,2,0)</f>
        <v>13</v>
      </c>
      <c r="S240" s="1">
        <f t="shared" si="5"/>
        <v>0</v>
      </c>
      <c r="U240" s="49"/>
      <c r="V240" s="50"/>
    </row>
    <row r="241" spans="1:22" ht="30" customHeight="1" x14ac:dyDescent="0.25">
      <c r="A241" s="15">
        <f t="shared" si="6"/>
        <v>190</v>
      </c>
      <c r="B241" s="16">
        <v>112495650</v>
      </c>
      <c r="C241" s="44" t="s">
        <v>313</v>
      </c>
      <c r="D241" s="17" t="s">
        <v>294</v>
      </c>
      <c r="E241" s="44" t="s">
        <v>314</v>
      </c>
      <c r="F241" s="45" t="s">
        <v>24</v>
      </c>
      <c r="G241" s="45" t="s">
        <v>25</v>
      </c>
      <c r="H241" s="46">
        <v>26250</v>
      </c>
      <c r="I241" s="46">
        <v>753.38</v>
      </c>
      <c r="J241" s="46">
        <v>0</v>
      </c>
      <c r="K241" s="46">
        <v>798</v>
      </c>
      <c r="L241" s="46">
        <v>125</v>
      </c>
      <c r="M241" s="46">
        <v>1676.38</v>
      </c>
      <c r="N241" s="46">
        <v>24573.62</v>
      </c>
      <c r="O241" s="47">
        <v>44805</v>
      </c>
      <c r="P241" s="48">
        <v>44985</v>
      </c>
      <c r="Q241" s="1">
        <f>VLOOKUP(D241,'[1]CLASIFICACION DE CARGOS'!J:K,2,0)</f>
        <v>12.4</v>
      </c>
      <c r="R241" s="1">
        <f>VLOOKUP(E241,'[1]CLASIFICACION DE CARGOS'!A:B,2,0)</f>
        <v>13.01</v>
      </c>
      <c r="S241" s="1">
        <f t="shared" si="5"/>
        <v>0</v>
      </c>
      <c r="U241" s="49"/>
      <c r="V241" s="50"/>
    </row>
    <row r="242" spans="1:22" ht="30" customHeight="1" x14ac:dyDescent="0.25">
      <c r="A242" s="15">
        <f t="shared" si="6"/>
        <v>191</v>
      </c>
      <c r="B242" s="16">
        <v>114948839</v>
      </c>
      <c r="C242" s="44" t="s">
        <v>315</v>
      </c>
      <c r="D242" s="17" t="s">
        <v>294</v>
      </c>
      <c r="E242" s="44" t="s">
        <v>314</v>
      </c>
      <c r="F242" s="45" t="s">
        <v>24</v>
      </c>
      <c r="G242" s="45" t="s">
        <v>25</v>
      </c>
      <c r="H242" s="46">
        <v>23000</v>
      </c>
      <c r="I242" s="46">
        <v>660.1</v>
      </c>
      <c r="J242" s="46">
        <v>0</v>
      </c>
      <c r="K242" s="46">
        <v>699.2</v>
      </c>
      <c r="L242" s="46">
        <v>10125</v>
      </c>
      <c r="M242" s="46">
        <v>11484.3</v>
      </c>
      <c r="N242" s="46">
        <v>11515.7</v>
      </c>
      <c r="O242" s="47">
        <v>44805</v>
      </c>
      <c r="P242" s="48">
        <v>44985</v>
      </c>
      <c r="Q242" s="1">
        <f>VLOOKUP(D242,'[1]CLASIFICACION DE CARGOS'!J:K,2,0)</f>
        <v>12.4</v>
      </c>
      <c r="R242" s="1">
        <f>VLOOKUP(E242,'[1]CLASIFICACION DE CARGOS'!A:B,2,0)</f>
        <v>13.01</v>
      </c>
      <c r="S242" s="1">
        <f t="shared" si="5"/>
        <v>0</v>
      </c>
      <c r="U242" s="49"/>
      <c r="V242" s="50"/>
    </row>
    <row r="243" spans="1:22" ht="30" customHeight="1" x14ac:dyDescent="0.25">
      <c r="A243" s="15" t="str">
        <f t="shared" si="6"/>
        <v/>
      </c>
      <c r="B243" s="10"/>
      <c r="C243" s="11" t="str">
        <f>D244</f>
        <v>DIRECCION DE TECNOLOGIA DE LA INFORMACION Y COMUNICACION</v>
      </c>
      <c r="D243" s="12" t="s">
        <v>20</v>
      </c>
      <c r="E243" s="12" t="s">
        <v>20</v>
      </c>
      <c r="F243" s="12" t="s">
        <v>20</v>
      </c>
      <c r="G243" s="12" t="s">
        <v>20</v>
      </c>
      <c r="H243" s="12" t="s">
        <v>20</v>
      </c>
      <c r="I243" s="12" t="s">
        <v>20</v>
      </c>
      <c r="J243" s="12" t="s">
        <v>20</v>
      </c>
      <c r="K243" s="12" t="s">
        <v>20</v>
      </c>
      <c r="L243" s="12" t="s">
        <v>20</v>
      </c>
      <c r="M243" s="12" t="s">
        <v>20</v>
      </c>
      <c r="N243" s="12" t="s">
        <v>20</v>
      </c>
      <c r="O243" s="13"/>
      <c r="P243" s="14"/>
    </row>
    <row r="244" spans="1:22" ht="30" customHeight="1" x14ac:dyDescent="0.25">
      <c r="A244" s="15">
        <f t="shared" si="6"/>
        <v>192</v>
      </c>
      <c r="B244" s="16">
        <v>110416260</v>
      </c>
      <c r="C244" s="44" t="s">
        <v>316</v>
      </c>
      <c r="D244" s="17" t="s">
        <v>317</v>
      </c>
      <c r="E244" s="44" t="s">
        <v>67</v>
      </c>
      <c r="F244" s="45" t="s">
        <v>24</v>
      </c>
      <c r="G244" s="45" t="s">
        <v>29</v>
      </c>
      <c r="H244" s="46">
        <v>90000</v>
      </c>
      <c r="I244" s="46">
        <v>2583</v>
      </c>
      <c r="J244" s="46">
        <v>9753.1200000000008</v>
      </c>
      <c r="K244" s="46">
        <v>2736</v>
      </c>
      <c r="L244" s="46">
        <v>125</v>
      </c>
      <c r="M244" s="46">
        <v>15197.12</v>
      </c>
      <c r="N244" s="46">
        <v>74802.880000000005</v>
      </c>
      <c r="O244" s="47">
        <v>44805</v>
      </c>
      <c r="P244" s="48">
        <v>44896</v>
      </c>
      <c r="Q244" s="1">
        <f>VLOOKUP(D244,'[1]CLASIFICACION DE CARGOS'!J:K,2,0)</f>
        <v>13</v>
      </c>
      <c r="R244" s="1">
        <f>VLOOKUP(E244,'[1]CLASIFICACION DE CARGOS'!A:B,2,0)</f>
        <v>4</v>
      </c>
      <c r="S244" s="1">
        <f>IF(Q244=Q242,0,1)</f>
        <v>1</v>
      </c>
      <c r="U244" s="49"/>
      <c r="V244" s="50"/>
    </row>
    <row r="245" spans="1:22" ht="30" customHeight="1" x14ac:dyDescent="0.25">
      <c r="A245" s="15">
        <f t="shared" si="6"/>
        <v>193</v>
      </c>
      <c r="B245" s="16">
        <v>116597691</v>
      </c>
      <c r="C245" s="44" t="s">
        <v>318</v>
      </c>
      <c r="D245" s="17" t="s">
        <v>317</v>
      </c>
      <c r="E245" s="44" t="s">
        <v>67</v>
      </c>
      <c r="F245" s="45" t="s">
        <v>24</v>
      </c>
      <c r="G245" s="45" t="s">
        <v>25</v>
      </c>
      <c r="H245" s="46">
        <v>90000</v>
      </c>
      <c r="I245" s="46">
        <v>2583</v>
      </c>
      <c r="J245" s="46">
        <v>9375.01</v>
      </c>
      <c r="K245" s="46">
        <v>2736</v>
      </c>
      <c r="L245" s="46">
        <v>1637.45</v>
      </c>
      <c r="M245" s="46">
        <v>16331.46</v>
      </c>
      <c r="N245" s="46">
        <v>73668.539999999994</v>
      </c>
      <c r="O245" s="47">
        <v>44844</v>
      </c>
      <c r="P245" s="48">
        <v>44895</v>
      </c>
      <c r="Q245" s="1">
        <f>VLOOKUP(D245,'[1]CLASIFICACION DE CARGOS'!J:K,2,0)</f>
        <v>13</v>
      </c>
      <c r="R245" s="1">
        <f>VLOOKUP(E245,'[1]CLASIFICACION DE CARGOS'!A:B,2,0)</f>
        <v>4</v>
      </c>
      <c r="S245" s="1">
        <f t="shared" ref="S245:S312" si="7">IF(Q245=Q244,0,1)</f>
        <v>0</v>
      </c>
      <c r="U245" s="49"/>
      <c r="V245" s="50"/>
    </row>
    <row r="246" spans="1:22" ht="30" customHeight="1" x14ac:dyDescent="0.25">
      <c r="A246" s="15">
        <f t="shared" si="6"/>
        <v>194</v>
      </c>
      <c r="B246" s="16">
        <v>201667136</v>
      </c>
      <c r="C246" s="44" t="s">
        <v>319</v>
      </c>
      <c r="D246" s="17" t="s">
        <v>317</v>
      </c>
      <c r="E246" s="44" t="s">
        <v>67</v>
      </c>
      <c r="F246" s="45" t="s">
        <v>24</v>
      </c>
      <c r="G246" s="45" t="s">
        <v>25</v>
      </c>
      <c r="H246" s="46">
        <v>90000</v>
      </c>
      <c r="I246" s="46">
        <v>2583</v>
      </c>
      <c r="J246" s="46">
        <v>9753.1200000000008</v>
      </c>
      <c r="K246" s="46">
        <v>2736</v>
      </c>
      <c r="L246" s="46">
        <v>125</v>
      </c>
      <c r="M246" s="46">
        <v>15197.12</v>
      </c>
      <c r="N246" s="46">
        <v>74802.880000000005</v>
      </c>
      <c r="O246" s="47">
        <v>44837</v>
      </c>
      <c r="P246" s="48">
        <v>45019</v>
      </c>
      <c r="Q246" s="1">
        <f>VLOOKUP(D246,'[1]CLASIFICACION DE CARGOS'!J:K,2,0)</f>
        <v>13</v>
      </c>
      <c r="R246" s="1">
        <f>VLOOKUP(E246,'[1]CLASIFICACION DE CARGOS'!A:B,2,0)</f>
        <v>4</v>
      </c>
      <c r="S246" s="1">
        <f t="shared" si="7"/>
        <v>0</v>
      </c>
      <c r="U246" s="49"/>
      <c r="V246" s="50"/>
    </row>
    <row r="247" spans="1:22" ht="30" customHeight="1" x14ac:dyDescent="0.25">
      <c r="A247" s="15">
        <f t="shared" si="6"/>
        <v>195</v>
      </c>
      <c r="B247" s="16">
        <v>40213207737</v>
      </c>
      <c r="C247" s="44" t="s">
        <v>320</v>
      </c>
      <c r="D247" s="17" t="s">
        <v>317</v>
      </c>
      <c r="E247" s="44" t="s">
        <v>67</v>
      </c>
      <c r="F247" s="45" t="s">
        <v>24</v>
      </c>
      <c r="G247" s="45" t="s">
        <v>25</v>
      </c>
      <c r="H247" s="46">
        <v>90000</v>
      </c>
      <c r="I247" s="46">
        <v>2583</v>
      </c>
      <c r="J247" s="46">
        <v>9753.1200000000008</v>
      </c>
      <c r="K247" s="46">
        <v>2736</v>
      </c>
      <c r="L247" s="46">
        <v>125</v>
      </c>
      <c r="M247" s="46">
        <v>15197.12</v>
      </c>
      <c r="N247" s="46">
        <v>74802.880000000005</v>
      </c>
      <c r="O247" s="47">
        <v>44837</v>
      </c>
      <c r="P247" s="48">
        <v>45019</v>
      </c>
      <c r="Q247" s="1">
        <f>VLOOKUP(D247,'[1]CLASIFICACION DE CARGOS'!J:K,2,0)</f>
        <v>13</v>
      </c>
      <c r="R247" s="1">
        <f>VLOOKUP(E247,'[1]CLASIFICACION DE CARGOS'!A:B,2,0)</f>
        <v>4</v>
      </c>
      <c r="S247" s="1">
        <f t="shared" si="7"/>
        <v>0</v>
      </c>
      <c r="U247" s="49"/>
      <c r="V247" s="50"/>
    </row>
    <row r="248" spans="1:22" ht="30" customHeight="1" x14ac:dyDescent="0.25">
      <c r="A248" s="15">
        <f t="shared" si="6"/>
        <v>196</v>
      </c>
      <c r="B248" s="16">
        <v>22300840034</v>
      </c>
      <c r="C248" s="44" t="s">
        <v>321</v>
      </c>
      <c r="D248" s="17" t="s">
        <v>317</v>
      </c>
      <c r="E248" s="44" t="s">
        <v>322</v>
      </c>
      <c r="F248" s="45" t="s">
        <v>24</v>
      </c>
      <c r="G248" s="45" t="s">
        <v>25</v>
      </c>
      <c r="H248" s="46">
        <v>75000</v>
      </c>
      <c r="I248" s="46">
        <v>2152.5</v>
      </c>
      <c r="J248" s="46">
        <v>6309.38</v>
      </c>
      <c r="K248" s="46">
        <v>2280</v>
      </c>
      <c r="L248" s="46">
        <v>125</v>
      </c>
      <c r="M248" s="46">
        <v>10866.88</v>
      </c>
      <c r="N248" s="46">
        <v>64133.120000000003</v>
      </c>
      <c r="O248" s="47">
        <v>44805</v>
      </c>
      <c r="P248" s="48">
        <v>44985</v>
      </c>
      <c r="Q248" s="1">
        <f>VLOOKUP(D248,'[1]CLASIFICACION DE CARGOS'!J:K,2,0)</f>
        <v>13</v>
      </c>
      <c r="R248" s="1">
        <f>VLOOKUP(E248,'[1]CLASIFICACION DE CARGOS'!A:B,2,0)</f>
        <v>4</v>
      </c>
      <c r="S248" s="1">
        <f t="shared" si="7"/>
        <v>0</v>
      </c>
      <c r="U248" s="49"/>
      <c r="V248" s="50"/>
    </row>
    <row r="249" spans="1:22" ht="30" customHeight="1" x14ac:dyDescent="0.25">
      <c r="A249" s="15">
        <f t="shared" si="6"/>
        <v>197</v>
      </c>
      <c r="B249" s="16">
        <v>40229210642</v>
      </c>
      <c r="C249" s="44" t="s">
        <v>323</v>
      </c>
      <c r="D249" s="17" t="s">
        <v>317</v>
      </c>
      <c r="E249" s="44" t="s">
        <v>324</v>
      </c>
      <c r="F249" s="45" t="s">
        <v>24</v>
      </c>
      <c r="G249" s="45" t="s">
        <v>25</v>
      </c>
      <c r="H249" s="46">
        <v>75000</v>
      </c>
      <c r="I249" s="46">
        <v>2152.5</v>
      </c>
      <c r="J249" s="46">
        <v>6309.38</v>
      </c>
      <c r="K249" s="46">
        <v>2280</v>
      </c>
      <c r="L249" s="46">
        <v>125</v>
      </c>
      <c r="M249" s="46">
        <v>10866.88</v>
      </c>
      <c r="N249" s="46">
        <v>64133.120000000003</v>
      </c>
      <c r="O249" s="47">
        <v>44851</v>
      </c>
      <c r="P249" s="48">
        <v>45033</v>
      </c>
      <c r="Q249" s="1">
        <f>VLOOKUP(D249,'[1]CLASIFICACION DE CARGOS'!J:K,2,0)</f>
        <v>13</v>
      </c>
      <c r="R249" s="1">
        <f>VLOOKUP(E249,'[1]CLASIFICACION DE CARGOS'!A:B,2,0)</f>
        <v>4</v>
      </c>
      <c r="S249" s="1">
        <f t="shared" si="7"/>
        <v>0</v>
      </c>
      <c r="U249" s="49"/>
      <c r="V249" s="50"/>
    </row>
    <row r="250" spans="1:22" ht="30" customHeight="1" x14ac:dyDescent="0.25">
      <c r="A250" s="15">
        <f t="shared" si="6"/>
        <v>198</v>
      </c>
      <c r="B250" s="16">
        <v>117232199</v>
      </c>
      <c r="C250" s="44" t="s">
        <v>325</v>
      </c>
      <c r="D250" s="17" t="s">
        <v>317</v>
      </c>
      <c r="E250" s="44" t="s">
        <v>82</v>
      </c>
      <c r="F250" s="45" t="s">
        <v>24</v>
      </c>
      <c r="G250" s="45" t="s">
        <v>29</v>
      </c>
      <c r="H250" s="46">
        <v>200000</v>
      </c>
      <c r="I250" s="46">
        <v>5740</v>
      </c>
      <c r="J250" s="46">
        <v>35911.919999999998</v>
      </c>
      <c r="K250" s="46">
        <v>4943.8</v>
      </c>
      <c r="L250" s="46">
        <v>20225</v>
      </c>
      <c r="M250" s="46">
        <v>66820.72</v>
      </c>
      <c r="N250" s="46">
        <v>133179.28</v>
      </c>
      <c r="O250" s="47">
        <v>44774</v>
      </c>
      <c r="P250" s="48">
        <v>44957</v>
      </c>
      <c r="Q250" s="1">
        <f>VLOOKUP(D250,'[1]CLASIFICACION DE CARGOS'!J:K,2,0)</f>
        <v>13</v>
      </c>
      <c r="R250" s="1">
        <f>VLOOKUP(E250,'[1]CLASIFICACION DE CARGOS'!A:B,2,0)</f>
        <v>4</v>
      </c>
      <c r="S250" s="1">
        <f t="shared" si="7"/>
        <v>0</v>
      </c>
      <c r="U250" s="49"/>
      <c r="V250" s="50"/>
    </row>
    <row r="251" spans="1:22" ht="30" customHeight="1" x14ac:dyDescent="0.25">
      <c r="A251" s="15">
        <f t="shared" si="6"/>
        <v>199</v>
      </c>
      <c r="B251" s="16">
        <v>112580725</v>
      </c>
      <c r="C251" s="44" t="s">
        <v>326</v>
      </c>
      <c r="D251" s="17" t="s">
        <v>317</v>
      </c>
      <c r="E251" s="44" t="s">
        <v>327</v>
      </c>
      <c r="F251" s="45" t="s">
        <v>24</v>
      </c>
      <c r="G251" s="45" t="s">
        <v>25</v>
      </c>
      <c r="H251" s="46">
        <v>75000</v>
      </c>
      <c r="I251" s="46">
        <v>2152.5</v>
      </c>
      <c r="J251" s="46">
        <v>6006.89</v>
      </c>
      <c r="K251" s="46">
        <v>2280</v>
      </c>
      <c r="L251" s="46">
        <v>1637.45</v>
      </c>
      <c r="M251" s="46">
        <v>12076.84</v>
      </c>
      <c r="N251" s="46">
        <v>62923.16</v>
      </c>
      <c r="O251" s="47">
        <v>44805</v>
      </c>
      <c r="P251" s="48">
        <v>44985</v>
      </c>
      <c r="Q251" s="1">
        <f>VLOOKUP(D251,'[1]CLASIFICACION DE CARGOS'!J:K,2,0)</f>
        <v>13</v>
      </c>
      <c r="R251" s="1">
        <f>VLOOKUP(E251,'[1]CLASIFICACION DE CARGOS'!A:B,2,0)</f>
        <v>4</v>
      </c>
      <c r="S251" s="1">
        <f t="shared" si="7"/>
        <v>0</v>
      </c>
      <c r="U251" s="49"/>
      <c r="V251" s="50"/>
    </row>
    <row r="252" spans="1:22" ht="30" customHeight="1" x14ac:dyDescent="0.25">
      <c r="A252" s="15">
        <f t="shared" si="6"/>
        <v>200</v>
      </c>
      <c r="B252" s="16">
        <v>22400541680</v>
      </c>
      <c r="C252" s="44" t="s">
        <v>328</v>
      </c>
      <c r="D252" s="17" t="s">
        <v>317</v>
      </c>
      <c r="E252" s="44" t="s">
        <v>322</v>
      </c>
      <c r="F252" s="45" t="s">
        <v>24</v>
      </c>
      <c r="G252" s="45" t="s">
        <v>29</v>
      </c>
      <c r="H252" s="46">
        <v>75000</v>
      </c>
      <c r="I252" s="46">
        <v>2152.5</v>
      </c>
      <c r="J252" s="46">
        <v>5704.4</v>
      </c>
      <c r="K252" s="46">
        <v>2280</v>
      </c>
      <c r="L252" s="46">
        <v>3149.9</v>
      </c>
      <c r="M252" s="46">
        <v>13286.8</v>
      </c>
      <c r="N252" s="46">
        <v>61713.2</v>
      </c>
      <c r="O252" s="47">
        <v>44805</v>
      </c>
      <c r="P252" s="48">
        <v>44985</v>
      </c>
      <c r="Q252" s="1">
        <f>VLOOKUP(D252,'[1]CLASIFICACION DE CARGOS'!J:K,2,0)</f>
        <v>13</v>
      </c>
      <c r="R252" s="1">
        <f>VLOOKUP(E252,'[1]CLASIFICACION DE CARGOS'!A:B,2,0)</f>
        <v>4</v>
      </c>
      <c r="S252" s="1">
        <f t="shared" si="7"/>
        <v>0</v>
      </c>
      <c r="U252" s="49"/>
      <c r="V252" s="50"/>
    </row>
    <row r="253" spans="1:22" ht="30" customHeight="1" x14ac:dyDescent="0.25">
      <c r="A253" s="15">
        <f t="shared" si="6"/>
        <v>201</v>
      </c>
      <c r="B253" s="16">
        <v>22400423558</v>
      </c>
      <c r="C253" s="44" t="s">
        <v>329</v>
      </c>
      <c r="D253" s="17" t="s">
        <v>317</v>
      </c>
      <c r="E253" s="44" t="s">
        <v>330</v>
      </c>
      <c r="F253" s="45" t="s">
        <v>24</v>
      </c>
      <c r="G253" s="45" t="s">
        <v>25</v>
      </c>
      <c r="H253" s="46">
        <v>130000</v>
      </c>
      <c r="I253" s="46">
        <v>3731</v>
      </c>
      <c r="J253" s="46">
        <v>19162.12</v>
      </c>
      <c r="K253" s="46">
        <v>3952</v>
      </c>
      <c r="L253" s="46">
        <v>125</v>
      </c>
      <c r="M253" s="46">
        <v>26970.12</v>
      </c>
      <c r="N253" s="46">
        <v>103029.88</v>
      </c>
      <c r="O253" s="47">
        <v>44805</v>
      </c>
      <c r="P253" s="48">
        <v>44985</v>
      </c>
      <c r="Q253" s="1">
        <f>VLOOKUP(D253,'[1]CLASIFICACION DE CARGOS'!J:K,2,0)</f>
        <v>13</v>
      </c>
      <c r="R253" s="1">
        <f>VLOOKUP(E253,'[1]CLASIFICACION DE CARGOS'!A:B,2,0)</f>
        <v>6</v>
      </c>
      <c r="S253" s="1">
        <f t="shared" si="7"/>
        <v>0</v>
      </c>
      <c r="U253" s="49"/>
      <c r="V253" s="50"/>
    </row>
    <row r="254" spans="1:22" ht="30" customHeight="1" x14ac:dyDescent="0.25">
      <c r="A254" s="15">
        <f t="shared" si="6"/>
        <v>202</v>
      </c>
      <c r="B254" s="16">
        <v>22500106178</v>
      </c>
      <c r="C254" s="44" t="s">
        <v>331</v>
      </c>
      <c r="D254" s="17" t="s">
        <v>317</v>
      </c>
      <c r="E254" s="44" t="s">
        <v>55</v>
      </c>
      <c r="F254" s="45" t="s">
        <v>24</v>
      </c>
      <c r="G254" s="45" t="s">
        <v>25</v>
      </c>
      <c r="H254" s="46">
        <v>130000</v>
      </c>
      <c r="I254" s="46">
        <v>3731</v>
      </c>
      <c r="J254" s="46">
        <v>19162.12</v>
      </c>
      <c r="K254" s="46">
        <v>3952</v>
      </c>
      <c r="L254" s="46">
        <v>125</v>
      </c>
      <c r="M254" s="46">
        <v>26970.12</v>
      </c>
      <c r="N254" s="46">
        <v>103029.88</v>
      </c>
      <c r="O254" s="47">
        <v>44774</v>
      </c>
      <c r="P254" s="48">
        <v>44957</v>
      </c>
      <c r="Q254" s="1">
        <f>VLOOKUP(D254,'[1]CLASIFICACION DE CARGOS'!J:K,2,0)</f>
        <v>13</v>
      </c>
      <c r="R254" s="1">
        <f>VLOOKUP(E254,'[1]CLASIFICACION DE CARGOS'!A:B,2,0)</f>
        <v>6</v>
      </c>
      <c r="S254" s="1">
        <f t="shared" si="7"/>
        <v>0</v>
      </c>
      <c r="U254" s="49"/>
      <c r="V254" s="50"/>
    </row>
    <row r="255" spans="1:22" ht="30" customHeight="1" x14ac:dyDescent="0.25">
      <c r="A255" s="15">
        <f t="shared" si="6"/>
        <v>203</v>
      </c>
      <c r="B255" s="16">
        <v>22500684323</v>
      </c>
      <c r="C255" s="44" t="s">
        <v>332</v>
      </c>
      <c r="D255" s="17" t="s">
        <v>317</v>
      </c>
      <c r="E255" s="44" t="s">
        <v>55</v>
      </c>
      <c r="F255" s="45" t="s">
        <v>24</v>
      </c>
      <c r="G255" s="45" t="s">
        <v>25</v>
      </c>
      <c r="H255" s="46">
        <v>130000</v>
      </c>
      <c r="I255" s="46">
        <v>3731</v>
      </c>
      <c r="J255" s="46">
        <v>18784.009999999998</v>
      </c>
      <c r="K255" s="46">
        <v>3952</v>
      </c>
      <c r="L255" s="46">
        <v>2236.19</v>
      </c>
      <c r="M255" s="46">
        <v>28703.200000000001</v>
      </c>
      <c r="N255" s="46">
        <v>101296.8</v>
      </c>
      <c r="O255" s="47">
        <v>44774</v>
      </c>
      <c r="P255" s="48">
        <v>44957</v>
      </c>
      <c r="Q255" s="1">
        <f>VLOOKUP(D255,'[1]CLASIFICACION DE CARGOS'!J:K,2,0)</f>
        <v>13</v>
      </c>
      <c r="R255" s="1">
        <f>VLOOKUP(E255,'[1]CLASIFICACION DE CARGOS'!A:B,2,0)</f>
        <v>6</v>
      </c>
      <c r="S255" s="1">
        <f t="shared" si="7"/>
        <v>0</v>
      </c>
      <c r="U255" s="49"/>
      <c r="V255" s="50"/>
    </row>
    <row r="256" spans="1:22" ht="30" customHeight="1" x14ac:dyDescent="0.25">
      <c r="A256" s="15">
        <f t="shared" si="6"/>
        <v>204</v>
      </c>
      <c r="B256" s="16">
        <v>112063185</v>
      </c>
      <c r="C256" s="44" t="s">
        <v>333</v>
      </c>
      <c r="D256" s="17" t="s">
        <v>317</v>
      </c>
      <c r="E256" s="44" t="s">
        <v>334</v>
      </c>
      <c r="F256" s="45" t="s">
        <v>24</v>
      </c>
      <c r="G256" s="45" t="s">
        <v>25</v>
      </c>
      <c r="H256" s="46">
        <v>120000</v>
      </c>
      <c r="I256" s="46">
        <v>3444</v>
      </c>
      <c r="J256" s="46">
        <v>16809.87</v>
      </c>
      <c r="K256" s="46">
        <v>3648</v>
      </c>
      <c r="L256" s="46">
        <v>125</v>
      </c>
      <c r="M256" s="46">
        <v>24026.87</v>
      </c>
      <c r="N256" s="46">
        <v>95973.13</v>
      </c>
      <c r="O256" s="47">
        <v>44774</v>
      </c>
      <c r="P256" s="48">
        <v>44957</v>
      </c>
      <c r="Q256" s="1">
        <f>VLOOKUP(D256,'[1]CLASIFICACION DE CARGOS'!J:K,2,0)</f>
        <v>13</v>
      </c>
      <c r="R256" s="1">
        <f>VLOOKUP(E256,'[1]CLASIFICACION DE CARGOS'!A:B,2,0)</f>
        <v>6</v>
      </c>
      <c r="S256" s="1">
        <f t="shared" si="7"/>
        <v>0</v>
      </c>
      <c r="U256" s="49"/>
      <c r="V256" s="50"/>
    </row>
    <row r="257" spans="1:22" ht="30" customHeight="1" x14ac:dyDescent="0.25">
      <c r="A257" s="15">
        <f t="shared" si="6"/>
        <v>205</v>
      </c>
      <c r="B257" s="16">
        <v>40218505416</v>
      </c>
      <c r="C257" s="44" t="s">
        <v>335</v>
      </c>
      <c r="D257" s="17" t="s">
        <v>317</v>
      </c>
      <c r="E257" s="44" t="s">
        <v>164</v>
      </c>
      <c r="F257" s="45" t="s">
        <v>24</v>
      </c>
      <c r="G257" s="45" t="s">
        <v>25</v>
      </c>
      <c r="H257" s="46">
        <v>75000</v>
      </c>
      <c r="I257" s="46">
        <v>2152.5</v>
      </c>
      <c r="J257" s="46">
        <v>6309.38</v>
      </c>
      <c r="K257" s="46">
        <v>2280</v>
      </c>
      <c r="L257" s="46">
        <v>125</v>
      </c>
      <c r="M257" s="46">
        <v>10866.88</v>
      </c>
      <c r="N257" s="46">
        <v>64133.120000000003</v>
      </c>
      <c r="O257" s="47">
        <v>44837</v>
      </c>
      <c r="P257" s="48">
        <v>45019</v>
      </c>
      <c r="Q257" s="1">
        <f>VLOOKUP(D257,'[1]CLASIFICACION DE CARGOS'!J:K,2,0)</f>
        <v>13</v>
      </c>
      <c r="R257" s="1">
        <f>VLOOKUP(E257,'[1]CLASIFICACION DE CARGOS'!A:B,2,0)</f>
        <v>9</v>
      </c>
      <c r="S257" s="1">
        <f t="shared" si="7"/>
        <v>0</v>
      </c>
      <c r="U257" s="49"/>
      <c r="V257" s="50"/>
    </row>
    <row r="258" spans="1:22" ht="30" customHeight="1" x14ac:dyDescent="0.25">
      <c r="A258" s="15">
        <f t="shared" si="6"/>
        <v>206</v>
      </c>
      <c r="B258" s="16">
        <v>40230365468</v>
      </c>
      <c r="C258" s="44" t="s">
        <v>336</v>
      </c>
      <c r="D258" s="17" t="s">
        <v>317</v>
      </c>
      <c r="E258" s="44" t="s">
        <v>164</v>
      </c>
      <c r="F258" s="45" t="s">
        <v>24</v>
      </c>
      <c r="G258" s="45" t="s">
        <v>25</v>
      </c>
      <c r="H258" s="46">
        <v>75000</v>
      </c>
      <c r="I258" s="46">
        <v>2152.5</v>
      </c>
      <c r="J258" s="46">
        <v>6309.38</v>
      </c>
      <c r="K258" s="46">
        <v>2280</v>
      </c>
      <c r="L258" s="46">
        <v>125</v>
      </c>
      <c r="M258" s="46">
        <v>10866.88</v>
      </c>
      <c r="N258" s="46">
        <v>64133.120000000003</v>
      </c>
      <c r="O258" s="47">
        <v>44837</v>
      </c>
      <c r="P258" s="48">
        <v>45019</v>
      </c>
      <c r="Q258" s="1">
        <f>VLOOKUP(D258,'[1]CLASIFICACION DE CARGOS'!J:K,2,0)</f>
        <v>13</v>
      </c>
      <c r="R258" s="1">
        <f>VLOOKUP(E258,'[1]CLASIFICACION DE CARGOS'!A:B,2,0)</f>
        <v>9</v>
      </c>
      <c r="S258" s="1">
        <f t="shared" si="7"/>
        <v>0</v>
      </c>
      <c r="U258" s="49"/>
      <c r="V258" s="50"/>
    </row>
    <row r="259" spans="1:22" ht="30" customHeight="1" x14ac:dyDescent="0.25">
      <c r="A259" s="15">
        <f t="shared" si="6"/>
        <v>207</v>
      </c>
      <c r="B259" s="16">
        <v>40214986073</v>
      </c>
      <c r="C259" s="44" t="s">
        <v>337</v>
      </c>
      <c r="D259" s="17" t="s">
        <v>317</v>
      </c>
      <c r="E259" s="44" t="s">
        <v>164</v>
      </c>
      <c r="F259" s="45" t="s">
        <v>24</v>
      </c>
      <c r="G259" s="45" t="s">
        <v>25</v>
      </c>
      <c r="H259" s="46">
        <v>55000</v>
      </c>
      <c r="I259" s="46">
        <v>1578.5</v>
      </c>
      <c r="J259" s="46">
        <v>2559.6799999999998</v>
      </c>
      <c r="K259" s="46">
        <v>1672</v>
      </c>
      <c r="L259" s="46">
        <v>125</v>
      </c>
      <c r="M259" s="46">
        <v>5935.18</v>
      </c>
      <c r="N259" s="46">
        <v>49064.82</v>
      </c>
      <c r="O259" s="47">
        <v>44872</v>
      </c>
      <c r="P259" s="48">
        <v>45053</v>
      </c>
      <c r="Q259" s="1">
        <f>VLOOKUP(D259,'[1]CLASIFICACION DE CARGOS'!J:K,2,0)</f>
        <v>13</v>
      </c>
      <c r="R259" s="1">
        <f>VLOOKUP(E259,'[1]CLASIFICACION DE CARGOS'!A:B,2,0)</f>
        <v>9</v>
      </c>
      <c r="S259" s="1">
        <f t="shared" si="7"/>
        <v>0</v>
      </c>
      <c r="U259" s="49"/>
      <c r="V259" s="50"/>
    </row>
    <row r="260" spans="1:22" ht="30" customHeight="1" x14ac:dyDescent="0.25">
      <c r="A260" s="15">
        <f t="shared" si="6"/>
        <v>208</v>
      </c>
      <c r="B260" s="16">
        <v>119194306</v>
      </c>
      <c r="C260" s="44" t="s">
        <v>338</v>
      </c>
      <c r="D260" s="17" t="s">
        <v>317</v>
      </c>
      <c r="E260" s="44" t="s">
        <v>164</v>
      </c>
      <c r="F260" s="45" t="s">
        <v>24</v>
      </c>
      <c r="G260" s="45" t="s">
        <v>25</v>
      </c>
      <c r="H260" s="46">
        <v>75000</v>
      </c>
      <c r="I260" s="46">
        <v>2152.5</v>
      </c>
      <c r="J260" s="46">
        <v>6309.38</v>
      </c>
      <c r="K260" s="46">
        <v>2280</v>
      </c>
      <c r="L260" s="46">
        <v>125</v>
      </c>
      <c r="M260" s="46">
        <v>10866.88</v>
      </c>
      <c r="N260" s="46">
        <v>64133.120000000003</v>
      </c>
      <c r="O260" s="47">
        <v>44805</v>
      </c>
      <c r="P260" s="48">
        <v>44985</v>
      </c>
      <c r="Q260" s="1">
        <f>VLOOKUP(D260,'[1]CLASIFICACION DE CARGOS'!J:K,2,0)</f>
        <v>13</v>
      </c>
      <c r="R260" s="1">
        <f>VLOOKUP(E260,'[1]CLASIFICACION DE CARGOS'!A:B,2,0)</f>
        <v>9</v>
      </c>
      <c r="S260" s="1">
        <f t="shared" si="7"/>
        <v>0</v>
      </c>
      <c r="U260" s="49"/>
      <c r="V260" s="50"/>
    </row>
    <row r="261" spans="1:22" ht="30" customHeight="1" x14ac:dyDescent="0.25">
      <c r="A261" s="15">
        <f t="shared" si="6"/>
        <v>209</v>
      </c>
      <c r="B261" s="16">
        <v>40209023502</v>
      </c>
      <c r="C261" s="44" t="s">
        <v>339</v>
      </c>
      <c r="D261" s="17" t="s">
        <v>317</v>
      </c>
      <c r="E261" s="44" t="s">
        <v>164</v>
      </c>
      <c r="F261" s="45" t="s">
        <v>24</v>
      </c>
      <c r="G261" s="45" t="s">
        <v>29</v>
      </c>
      <c r="H261" s="46">
        <v>75000</v>
      </c>
      <c r="I261" s="46">
        <v>2152.5</v>
      </c>
      <c r="J261" s="46">
        <v>6309.38</v>
      </c>
      <c r="K261" s="46">
        <v>2280</v>
      </c>
      <c r="L261" s="46">
        <v>125</v>
      </c>
      <c r="M261" s="46">
        <v>10866.88</v>
      </c>
      <c r="N261" s="46">
        <v>64133.120000000003</v>
      </c>
      <c r="O261" s="47">
        <v>44805</v>
      </c>
      <c r="P261" s="48">
        <v>44985</v>
      </c>
      <c r="Q261" s="1">
        <f>VLOOKUP(D261,'[1]CLASIFICACION DE CARGOS'!J:K,2,0)</f>
        <v>13</v>
      </c>
      <c r="R261" s="1">
        <f>VLOOKUP(E261,'[1]CLASIFICACION DE CARGOS'!A:B,2,0)</f>
        <v>9</v>
      </c>
      <c r="S261" s="1">
        <f t="shared" si="7"/>
        <v>0</v>
      </c>
      <c r="U261" s="49"/>
      <c r="V261" s="50"/>
    </row>
    <row r="262" spans="1:22" ht="30" customHeight="1" x14ac:dyDescent="0.25">
      <c r="A262" s="15">
        <f t="shared" si="6"/>
        <v>210</v>
      </c>
      <c r="B262" s="16">
        <v>40230120426</v>
      </c>
      <c r="C262" s="44" t="s">
        <v>340</v>
      </c>
      <c r="D262" s="17" t="s">
        <v>317</v>
      </c>
      <c r="E262" s="44" t="s">
        <v>164</v>
      </c>
      <c r="F262" s="45" t="s">
        <v>24</v>
      </c>
      <c r="G262" s="45" t="s">
        <v>29</v>
      </c>
      <c r="H262" s="46">
        <v>60000</v>
      </c>
      <c r="I262" s="46">
        <v>1722</v>
      </c>
      <c r="J262" s="46">
        <v>3486.68</v>
      </c>
      <c r="K262" s="46">
        <v>1824</v>
      </c>
      <c r="L262" s="46">
        <v>125</v>
      </c>
      <c r="M262" s="46">
        <v>7157.68</v>
      </c>
      <c r="N262" s="46">
        <v>52842.32</v>
      </c>
      <c r="O262" s="47">
        <v>44805</v>
      </c>
      <c r="P262" s="48">
        <v>44985</v>
      </c>
      <c r="Q262" s="1">
        <f>VLOOKUP(D262,'[1]CLASIFICACION DE CARGOS'!J:K,2,0)</f>
        <v>13</v>
      </c>
      <c r="R262" s="1">
        <f>VLOOKUP(E262,'[1]CLASIFICACION DE CARGOS'!A:B,2,0)</f>
        <v>9</v>
      </c>
      <c r="S262" s="1">
        <f t="shared" si="7"/>
        <v>0</v>
      </c>
      <c r="U262" s="49"/>
      <c r="V262" s="50"/>
    </row>
    <row r="263" spans="1:22" ht="30" customHeight="1" x14ac:dyDescent="0.25">
      <c r="A263" s="15">
        <f t="shared" si="6"/>
        <v>211</v>
      </c>
      <c r="B263" s="16">
        <v>40209075346</v>
      </c>
      <c r="C263" s="44" t="s">
        <v>341</v>
      </c>
      <c r="D263" s="17" t="s">
        <v>317</v>
      </c>
      <c r="E263" s="44" t="s">
        <v>342</v>
      </c>
      <c r="F263" s="45" t="s">
        <v>24</v>
      </c>
      <c r="G263" s="45" t="s">
        <v>25</v>
      </c>
      <c r="H263" s="46">
        <v>50000</v>
      </c>
      <c r="I263" s="46">
        <v>1435</v>
      </c>
      <c r="J263" s="46">
        <v>1854</v>
      </c>
      <c r="K263" s="46">
        <v>1520</v>
      </c>
      <c r="L263" s="46">
        <v>125</v>
      </c>
      <c r="M263" s="46">
        <v>4934</v>
      </c>
      <c r="N263" s="46">
        <v>45066</v>
      </c>
      <c r="O263" s="47">
        <v>44837</v>
      </c>
      <c r="P263" s="48">
        <v>45019</v>
      </c>
      <c r="Q263" s="1">
        <f>VLOOKUP(D263,'[1]CLASIFICACION DE CARGOS'!J:K,2,0)</f>
        <v>13</v>
      </c>
      <c r="R263" s="1">
        <f>VLOOKUP(E263,'[1]CLASIFICACION DE CARGOS'!A:B,2,0)</f>
        <v>10</v>
      </c>
      <c r="S263" s="1">
        <f t="shared" si="7"/>
        <v>0</v>
      </c>
      <c r="U263" s="49"/>
      <c r="V263" s="50"/>
    </row>
    <row r="264" spans="1:22" ht="30" customHeight="1" x14ac:dyDescent="0.25">
      <c r="A264" s="15">
        <f t="shared" si="6"/>
        <v>212</v>
      </c>
      <c r="B264" s="16">
        <v>40220548792</v>
      </c>
      <c r="C264" s="44" t="s">
        <v>343</v>
      </c>
      <c r="D264" s="17" t="s">
        <v>317</v>
      </c>
      <c r="E264" s="44" t="s">
        <v>342</v>
      </c>
      <c r="F264" s="45" t="s">
        <v>24</v>
      </c>
      <c r="G264" s="45" t="s">
        <v>29</v>
      </c>
      <c r="H264" s="46">
        <v>50000</v>
      </c>
      <c r="I264" s="46">
        <v>1435</v>
      </c>
      <c r="J264" s="46">
        <v>1854</v>
      </c>
      <c r="K264" s="46">
        <v>1520</v>
      </c>
      <c r="L264" s="46">
        <v>125</v>
      </c>
      <c r="M264" s="46">
        <v>4934</v>
      </c>
      <c r="N264" s="46">
        <v>45066</v>
      </c>
      <c r="O264" s="47">
        <v>44837</v>
      </c>
      <c r="P264" s="48">
        <v>45019</v>
      </c>
      <c r="Q264" s="1">
        <f>VLOOKUP(D264,'[1]CLASIFICACION DE CARGOS'!J:K,2,0)</f>
        <v>13</v>
      </c>
      <c r="R264" s="1">
        <f>VLOOKUP(E264,'[1]CLASIFICACION DE CARGOS'!A:B,2,0)</f>
        <v>10</v>
      </c>
      <c r="S264" s="1">
        <f t="shared" si="7"/>
        <v>0</v>
      </c>
      <c r="U264" s="49"/>
      <c r="V264" s="50"/>
    </row>
    <row r="265" spans="1:22" ht="30" customHeight="1" x14ac:dyDescent="0.25">
      <c r="A265" s="15">
        <f t="shared" si="6"/>
        <v>213</v>
      </c>
      <c r="B265" s="16">
        <v>40225728142</v>
      </c>
      <c r="C265" s="44" t="s">
        <v>344</v>
      </c>
      <c r="D265" s="17" t="s">
        <v>317</v>
      </c>
      <c r="E265" s="44" t="s">
        <v>342</v>
      </c>
      <c r="F265" s="45" t="s">
        <v>24</v>
      </c>
      <c r="G265" s="45" t="s">
        <v>25</v>
      </c>
      <c r="H265" s="46">
        <v>55000</v>
      </c>
      <c r="I265" s="46">
        <v>1578.5</v>
      </c>
      <c r="J265" s="46">
        <v>2559.6799999999998</v>
      </c>
      <c r="K265" s="46">
        <v>1672</v>
      </c>
      <c r="L265" s="46">
        <v>125</v>
      </c>
      <c r="M265" s="46">
        <v>5935.18</v>
      </c>
      <c r="N265" s="46">
        <v>49064.82</v>
      </c>
      <c r="O265" s="47">
        <v>44805</v>
      </c>
      <c r="P265" s="48">
        <v>44985</v>
      </c>
      <c r="Q265" s="1">
        <f>VLOOKUP(D265,'[1]CLASIFICACION DE CARGOS'!J:K,2,0)</f>
        <v>13</v>
      </c>
      <c r="R265" s="1">
        <f>VLOOKUP(E265,'[1]CLASIFICACION DE CARGOS'!A:B,2,0)</f>
        <v>10</v>
      </c>
      <c r="S265" s="1">
        <f t="shared" si="7"/>
        <v>0</v>
      </c>
      <c r="U265" s="49"/>
      <c r="V265" s="50"/>
    </row>
    <row r="266" spans="1:22" ht="30" customHeight="1" x14ac:dyDescent="0.25">
      <c r="A266" s="15">
        <f t="shared" si="6"/>
        <v>214</v>
      </c>
      <c r="B266" s="16">
        <v>40214983039</v>
      </c>
      <c r="C266" s="44" t="s">
        <v>345</v>
      </c>
      <c r="D266" s="17" t="s">
        <v>317</v>
      </c>
      <c r="E266" s="44" t="s">
        <v>342</v>
      </c>
      <c r="F266" s="45" t="s">
        <v>24</v>
      </c>
      <c r="G266" s="45" t="s">
        <v>29</v>
      </c>
      <c r="H266" s="46">
        <v>50000</v>
      </c>
      <c r="I266" s="46">
        <v>1435</v>
      </c>
      <c r="J266" s="46">
        <v>1854</v>
      </c>
      <c r="K266" s="46">
        <v>1520</v>
      </c>
      <c r="L266" s="46">
        <v>125</v>
      </c>
      <c r="M266" s="46">
        <v>4934</v>
      </c>
      <c r="N266" s="46">
        <v>45066</v>
      </c>
      <c r="O266" s="47">
        <v>44774</v>
      </c>
      <c r="P266" s="48">
        <v>44957</v>
      </c>
      <c r="Q266" s="1">
        <f>VLOOKUP(D266,'[1]CLASIFICACION DE CARGOS'!J:K,2,0)</f>
        <v>13</v>
      </c>
      <c r="R266" s="1">
        <f>VLOOKUP(E266,'[1]CLASIFICACION DE CARGOS'!A:B,2,0)</f>
        <v>10</v>
      </c>
      <c r="S266" s="1">
        <f t="shared" si="7"/>
        <v>0</v>
      </c>
      <c r="U266" s="49"/>
      <c r="V266" s="50"/>
    </row>
    <row r="267" spans="1:22" ht="30" customHeight="1" x14ac:dyDescent="0.25">
      <c r="A267" s="15">
        <f t="shared" si="6"/>
        <v>215</v>
      </c>
      <c r="B267" s="16">
        <v>40222683225</v>
      </c>
      <c r="C267" s="44" t="s">
        <v>346</v>
      </c>
      <c r="D267" s="17" t="s">
        <v>317</v>
      </c>
      <c r="E267" s="44" t="s">
        <v>347</v>
      </c>
      <c r="F267" s="45" t="s">
        <v>24</v>
      </c>
      <c r="G267" s="45" t="s">
        <v>25</v>
      </c>
      <c r="H267" s="46">
        <v>45000</v>
      </c>
      <c r="I267" s="46">
        <v>1291.5</v>
      </c>
      <c r="J267" s="46">
        <v>1148.33</v>
      </c>
      <c r="K267" s="46">
        <v>1368</v>
      </c>
      <c r="L267" s="46">
        <v>125</v>
      </c>
      <c r="M267" s="46">
        <v>3932.83</v>
      </c>
      <c r="N267" s="46">
        <v>41067.17</v>
      </c>
      <c r="O267" s="47">
        <v>44837</v>
      </c>
      <c r="P267" s="48">
        <v>45019</v>
      </c>
      <c r="Q267" s="1">
        <f>VLOOKUP(D267,'[1]CLASIFICACION DE CARGOS'!J:K,2,0)</f>
        <v>13</v>
      </c>
      <c r="R267" s="1">
        <f>VLOOKUP(E267,'[1]CLASIFICACION DE CARGOS'!A:B,2,0)</f>
        <v>13</v>
      </c>
      <c r="S267" s="1">
        <f t="shared" si="7"/>
        <v>0</v>
      </c>
      <c r="U267" s="49"/>
      <c r="V267" s="50"/>
    </row>
    <row r="268" spans="1:22" ht="30" customHeight="1" x14ac:dyDescent="0.25">
      <c r="A268" s="15">
        <f t="shared" si="6"/>
        <v>216</v>
      </c>
      <c r="B268" s="16">
        <v>40229909441</v>
      </c>
      <c r="C268" s="44" t="s">
        <v>348</v>
      </c>
      <c r="D268" s="17" t="s">
        <v>317</v>
      </c>
      <c r="E268" s="44" t="s">
        <v>347</v>
      </c>
      <c r="F268" s="45" t="s">
        <v>24</v>
      </c>
      <c r="G268" s="45" t="s">
        <v>25</v>
      </c>
      <c r="H268" s="46">
        <v>40000</v>
      </c>
      <c r="I268" s="46">
        <v>1148</v>
      </c>
      <c r="J268" s="46">
        <v>442.65</v>
      </c>
      <c r="K268" s="46">
        <v>1216</v>
      </c>
      <c r="L268" s="46">
        <v>125</v>
      </c>
      <c r="M268" s="46">
        <v>2931.65</v>
      </c>
      <c r="N268" s="46">
        <v>37068.35</v>
      </c>
      <c r="O268" s="47">
        <v>44837</v>
      </c>
      <c r="P268" s="48">
        <v>45019</v>
      </c>
      <c r="Q268" s="1">
        <f>VLOOKUP(D268,'[1]CLASIFICACION DE CARGOS'!J:K,2,0)</f>
        <v>13</v>
      </c>
      <c r="R268" s="1">
        <f>VLOOKUP(E268,'[1]CLASIFICACION DE CARGOS'!A:B,2,0)</f>
        <v>13</v>
      </c>
      <c r="S268" s="1">
        <f t="shared" si="7"/>
        <v>0</v>
      </c>
      <c r="U268" s="49"/>
      <c r="V268" s="50"/>
    </row>
    <row r="269" spans="1:22" ht="30" customHeight="1" x14ac:dyDescent="0.25">
      <c r="A269" s="15">
        <f t="shared" si="6"/>
        <v>217</v>
      </c>
      <c r="B269" s="16">
        <v>40230026540</v>
      </c>
      <c r="C269" s="44" t="s">
        <v>349</v>
      </c>
      <c r="D269" s="17" t="s">
        <v>317</v>
      </c>
      <c r="E269" s="44" t="s">
        <v>347</v>
      </c>
      <c r="F269" s="45" t="s">
        <v>24</v>
      </c>
      <c r="G269" s="45" t="s">
        <v>25</v>
      </c>
      <c r="H269" s="46">
        <v>40000</v>
      </c>
      <c r="I269" s="46">
        <v>1148</v>
      </c>
      <c r="J269" s="46">
        <v>442.65</v>
      </c>
      <c r="K269" s="46">
        <v>1216</v>
      </c>
      <c r="L269" s="46">
        <v>125</v>
      </c>
      <c r="M269" s="46">
        <v>2931.65</v>
      </c>
      <c r="N269" s="46">
        <v>37068.35</v>
      </c>
      <c r="O269" s="47">
        <v>44837</v>
      </c>
      <c r="P269" s="48">
        <v>45019</v>
      </c>
      <c r="Q269" s="1">
        <f>VLOOKUP(D269,'[1]CLASIFICACION DE CARGOS'!J:K,2,0)</f>
        <v>13</v>
      </c>
      <c r="R269" s="1">
        <f>VLOOKUP(E269,'[1]CLASIFICACION DE CARGOS'!A:B,2,0)</f>
        <v>13</v>
      </c>
      <c r="S269" s="1">
        <f t="shared" si="7"/>
        <v>0</v>
      </c>
      <c r="U269" s="49"/>
      <c r="V269" s="50"/>
    </row>
    <row r="270" spans="1:22" ht="30" customHeight="1" x14ac:dyDescent="0.25">
      <c r="A270" s="15">
        <f t="shared" si="6"/>
        <v>218</v>
      </c>
      <c r="B270" s="16">
        <v>40229971292</v>
      </c>
      <c r="C270" s="44" t="s">
        <v>350</v>
      </c>
      <c r="D270" s="17" t="s">
        <v>317</v>
      </c>
      <c r="E270" s="44" t="s">
        <v>347</v>
      </c>
      <c r="F270" s="45" t="s">
        <v>24</v>
      </c>
      <c r="G270" s="45" t="s">
        <v>29</v>
      </c>
      <c r="H270" s="46">
        <v>50000</v>
      </c>
      <c r="I270" s="46">
        <v>1435</v>
      </c>
      <c r="J270" s="46">
        <v>1627.13</v>
      </c>
      <c r="K270" s="46">
        <v>1520</v>
      </c>
      <c r="L270" s="46">
        <v>3737.45</v>
      </c>
      <c r="M270" s="46">
        <v>8319.58</v>
      </c>
      <c r="N270" s="46">
        <v>41680.42</v>
      </c>
      <c r="O270" s="47">
        <v>44805</v>
      </c>
      <c r="P270" s="48">
        <v>44985</v>
      </c>
      <c r="Q270" s="1">
        <f>VLOOKUP(D270,'[1]CLASIFICACION DE CARGOS'!J:K,2,0)</f>
        <v>13</v>
      </c>
      <c r="R270" s="1">
        <f>VLOOKUP(E270,'[1]CLASIFICACION DE CARGOS'!A:B,2,0)</f>
        <v>13</v>
      </c>
      <c r="S270" s="1">
        <f t="shared" si="7"/>
        <v>0</v>
      </c>
      <c r="U270" s="49"/>
      <c r="V270" s="50"/>
    </row>
    <row r="271" spans="1:22" ht="30" customHeight="1" x14ac:dyDescent="0.25">
      <c r="A271" s="15">
        <f t="shared" ref="A271:A334" si="8">IF(A270="",A269+1,IF(B271&lt;&gt;"",A270+1,""))</f>
        <v>219</v>
      </c>
      <c r="B271" s="16">
        <v>40214082337</v>
      </c>
      <c r="C271" s="44" t="s">
        <v>351</v>
      </c>
      <c r="D271" s="17" t="s">
        <v>317</v>
      </c>
      <c r="E271" s="44" t="s">
        <v>347</v>
      </c>
      <c r="F271" s="45" t="s">
        <v>24</v>
      </c>
      <c r="G271" s="45" t="s">
        <v>29</v>
      </c>
      <c r="H271" s="46">
        <v>40000</v>
      </c>
      <c r="I271" s="46">
        <v>1148</v>
      </c>
      <c r="J271" s="46">
        <v>442.65</v>
      </c>
      <c r="K271" s="46">
        <v>1216</v>
      </c>
      <c r="L271" s="46">
        <v>125</v>
      </c>
      <c r="M271" s="46">
        <v>2931.65</v>
      </c>
      <c r="N271" s="46">
        <v>37068.35</v>
      </c>
      <c r="O271" s="47">
        <v>44805</v>
      </c>
      <c r="P271" s="48">
        <v>44985</v>
      </c>
      <c r="Q271" s="1">
        <f>VLOOKUP(D271,'[1]CLASIFICACION DE CARGOS'!J:K,2,0)</f>
        <v>13</v>
      </c>
      <c r="R271" s="1">
        <f>VLOOKUP(E271,'[1]CLASIFICACION DE CARGOS'!A:B,2,0)</f>
        <v>13</v>
      </c>
      <c r="S271" s="1">
        <f t="shared" si="7"/>
        <v>0</v>
      </c>
      <c r="U271" s="49"/>
      <c r="V271" s="50"/>
    </row>
    <row r="272" spans="1:22" ht="30" customHeight="1" x14ac:dyDescent="0.25">
      <c r="A272" s="15">
        <f t="shared" si="8"/>
        <v>220</v>
      </c>
      <c r="B272" s="16">
        <v>117070615</v>
      </c>
      <c r="C272" s="44" t="s">
        <v>352</v>
      </c>
      <c r="D272" s="17" t="s">
        <v>317</v>
      </c>
      <c r="E272" s="44" t="s">
        <v>353</v>
      </c>
      <c r="F272" s="45" t="s">
        <v>24</v>
      </c>
      <c r="G272" s="45" t="s">
        <v>25</v>
      </c>
      <c r="H272" s="46">
        <v>35000</v>
      </c>
      <c r="I272" s="46">
        <v>1004.5</v>
      </c>
      <c r="J272" s="46">
        <v>0</v>
      </c>
      <c r="K272" s="46">
        <v>1064</v>
      </c>
      <c r="L272" s="46">
        <v>125</v>
      </c>
      <c r="M272" s="46">
        <v>2193.5</v>
      </c>
      <c r="N272" s="46">
        <v>32806.5</v>
      </c>
      <c r="O272" s="47">
        <v>44927</v>
      </c>
      <c r="P272" s="48">
        <v>45078</v>
      </c>
      <c r="Q272" s="1">
        <f>VLOOKUP(D272,'[1]CLASIFICACION DE CARGOS'!J:K,2,0)</f>
        <v>13</v>
      </c>
      <c r="R272" s="1">
        <f>VLOOKUP(E272,'[1]CLASIFICACION DE CARGOS'!A:B,2,0)</f>
        <v>13</v>
      </c>
      <c r="S272" s="1">
        <f t="shared" si="7"/>
        <v>0</v>
      </c>
      <c r="U272" s="49"/>
      <c r="V272" s="50"/>
    </row>
    <row r="273" spans="1:22" ht="30" customHeight="1" x14ac:dyDescent="0.25">
      <c r="A273" s="15">
        <f t="shared" si="8"/>
        <v>221</v>
      </c>
      <c r="B273" s="16">
        <v>118897396</v>
      </c>
      <c r="C273" s="44" t="s">
        <v>354</v>
      </c>
      <c r="D273" s="17" t="s">
        <v>317</v>
      </c>
      <c r="E273" s="44" t="s">
        <v>355</v>
      </c>
      <c r="F273" s="45" t="s">
        <v>24</v>
      </c>
      <c r="G273" s="45" t="s">
        <v>25</v>
      </c>
      <c r="H273" s="46">
        <v>35000</v>
      </c>
      <c r="I273" s="46">
        <v>1004.5</v>
      </c>
      <c r="J273" s="46">
        <v>0</v>
      </c>
      <c r="K273" s="46">
        <v>1064</v>
      </c>
      <c r="L273" s="46">
        <v>125</v>
      </c>
      <c r="M273" s="46">
        <v>2193.5</v>
      </c>
      <c r="N273" s="46">
        <v>32806.5</v>
      </c>
      <c r="O273" s="47">
        <v>44805</v>
      </c>
      <c r="P273" s="48">
        <v>44985</v>
      </c>
      <c r="Q273" s="1">
        <f>VLOOKUP(D273,'[1]CLASIFICACION DE CARGOS'!J:K,2,0)</f>
        <v>13</v>
      </c>
      <c r="R273" s="1">
        <f>VLOOKUP(E273,'[1]CLASIFICACION DE CARGOS'!A:B,2,0)</f>
        <v>13</v>
      </c>
      <c r="S273" s="1">
        <f t="shared" si="7"/>
        <v>0</v>
      </c>
      <c r="U273" s="49"/>
      <c r="V273" s="50"/>
    </row>
    <row r="274" spans="1:22" ht="30" customHeight="1" x14ac:dyDescent="0.25">
      <c r="A274" s="15">
        <f t="shared" si="8"/>
        <v>222</v>
      </c>
      <c r="B274" s="16">
        <v>112365176</v>
      </c>
      <c r="C274" s="44" t="s">
        <v>356</v>
      </c>
      <c r="D274" s="17" t="s">
        <v>317</v>
      </c>
      <c r="E274" s="44" t="s">
        <v>357</v>
      </c>
      <c r="F274" s="45" t="s">
        <v>24</v>
      </c>
      <c r="G274" s="45" t="s">
        <v>25</v>
      </c>
      <c r="H274" s="46">
        <v>35000</v>
      </c>
      <c r="I274" s="46">
        <v>1004.5</v>
      </c>
      <c r="J274" s="46">
        <v>0</v>
      </c>
      <c r="K274" s="46">
        <v>1064</v>
      </c>
      <c r="L274" s="46">
        <v>1637.45</v>
      </c>
      <c r="M274" s="46">
        <v>3705.95</v>
      </c>
      <c r="N274" s="46">
        <v>31294.05</v>
      </c>
      <c r="O274" s="47">
        <v>44805</v>
      </c>
      <c r="P274" s="48">
        <v>44985</v>
      </c>
      <c r="Q274" s="1">
        <f>VLOOKUP(D274,'[1]CLASIFICACION DE CARGOS'!J:K,2,0)</f>
        <v>13</v>
      </c>
      <c r="R274" s="1">
        <f>VLOOKUP(E274,'[1]CLASIFICACION DE CARGOS'!A:B,2,0)</f>
        <v>13</v>
      </c>
      <c r="S274" s="1">
        <f t="shared" si="7"/>
        <v>0</v>
      </c>
      <c r="U274" s="49"/>
      <c r="V274" s="50"/>
    </row>
    <row r="275" spans="1:22" ht="30" customHeight="1" x14ac:dyDescent="0.25">
      <c r="A275" s="15">
        <f t="shared" si="8"/>
        <v>223</v>
      </c>
      <c r="B275" s="16">
        <v>22301574111</v>
      </c>
      <c r="C275" s="44" t="s">
        <v>358</v>
      </c>
      <c r="D275" s="17" t="s">
        <v>317</v>
      </c>
      <c r="E275" s="44" t="s">
        <v>357</v>
      </c>
      <c r="F275" s="45" t="s">
        <v>24</v>
      </c>
      <c r="G275" s="45" t="s">
        <v>25</v>
      </c>
      <c r="H275" s="46">
        <v>35000</v>
      </c>
      <c r="I275" s="46">
        <v>1004.5</v>
      </c>
      <c r="J275" s="46">
        <v>0</v>
      </c>
      <c r="K275" s="46">
        <v>1064</v>
      </c>
      <c r="L275" s="46">
        <v>3175</v>
      </c>
      <c r="M275" s="46">
        <v>5243.5</v>
      </c>
      <c r="N275" s="46">
        <v>29756.5</v>
      </c>
      <c r="O275" s="47">
        <v>44805</v>
      </c>
      <c r="P275" s="48">
        <v>44985</v>
      </c>
      <c r="Q275" s="1">
        <f>VLOOKUP(D275,'[1]CLASIFICACION DE CARGOS'!J:K,2,0)</f>
        <v>13</v>
      </c>
      <c r="R275" s="1">
        <f>VLOOKUP(E275,'[1]CLASIFICACION DE CARGOS'!A:B,2,0)</f>
        <v>13</v>
      </c>
      <c r="S275" s="1">
        <f t="shared" si="7"/>
        <v>0</v>
      </c>
      <c r="U275" s="49"/>
      <c r="V275" s="50"/>
    </row>
    <row r="276" spans="1:22" ht="30" customHeight="1" x14ac:dyDescent="0.25">
      <c r="A276" s="15" t="str">
        <f t="shared" si="8"/>
        <v/>
      </c>
      <c r="B276" s="10"/>
      <c r="C276" s="11" t="str">
        <f>D277</f>
        <v>DIRECCION DE VENTANILLA UNICA DE SERVICIOS AMBIENTALES-MIMARENA</v>
      </c>
      <c r="D276" s="12" t="s">
        <v>20</v>
      </c>
      <c r="E276" s="12" t="s">
        <v>20</v>
      </c>
      <c r="F276" s="12" t="s">
        <v>20</v>
      </c>
      <c r="G276" s="12" t="s">
        <v>20</v>
      </c>
      <c r="H276" s="12" t="s">
        <v>20</v>
      </c>
      <c r="I276" s="12" t="s">
        <v>20</v>
      </c>
      <c r="J276" s="12" t="s">
        <v>20</v>
      </c>
      <c r="K276" s="12" t="s">
        <v>20</v>
      </c>
      <c r="L276" s="12" t="s">
        <v>20</v>
      </c>
      <c r="M276" s="12" t="s">
        <v>20</v>
      </c>
      <c r="N276" s="12" t="s">
        <v>20</v>
      </c>
      <c r="O276" s="13"/>
      <c r="P276" s="14"/>
    </row>
    <row r="277" spans="1:22" ht="30" customHeight="1" x14ac:dyDescent="0.25">
      <c r="A277" s="15">
        <f t="shared" si="8"/>
        <v>224</v>
      </c>
      <c r="B277" s="16">
        <v>116428228</v>
      </c>
      <c r="C277" s="44" t="s">
        <v>359</v>
      </c>
      <c r="D277" s="17" t="s">
        <v>360</v>
      </c>
      <c r="E277" s="44" t="s">
        <v>82</v>
      </c>
      <c r="F277" s="45" t="s">
        <v>24</v>
      </c>
      <c r="G277" s="45" t="s">
        <v>25</v>
      </c>
      <c r="H277" s="46">
        <v>185000</v>
      </c>
      <c r="I277" s="46">
        <v>5309.5</v>
      </c>
      <c r="J277" s="46">
        <v>32269.54</v>
      </c>
      <c r="K277" s="46">
        <v>4943.8</v>
      </c>
      <c r="L277" s="46">
        <v>5901.69</v>
      </c>
      <c r="M277" s="46">
        <v>48424.53</v>
      </c>
      <c r="N277" s="46">
        <v>136575.47</v>
      </c>
      <c r="O277" s="47">
        <v>44774</v>
      </c>
      <c r="P277" s="48">
        <v>44957</v>
      </c>
      <c r="Q277" s="1">
        <f>VLOOKUP(D277,'[1]CLASIFICACION DE CARGOS'!J:K,2,0)</f>
        <v>14</v>
      </c>
      <c r="R277" s="1">
        <f>VLOOKUP(E277,'[1]CLASIFICACION DE CARGOS'!A:B,2,0)</f>
        <v>4</v>
      </c>
      <c r="S277" s="1">
        <f>IF(Q277=Q275,0,1)</f>
        <v>1</v>
      </c>
      <c r="U277" s="49"/>
      <c r="V277" s="50"/>
    </row>
    <row r="278" spans="1:22" ht="30" customHeight="1" x14ac:dyDescent="0.25">
      <c r="A278" s="15">
        <f t="shared" si="8"/>
        <v>225</v>
      </c>
      <c r="B278" s="16">
        <v>111905048</v>
      </c>
      <c r="C278" s="44" t="s">
        <v>361</v>
      </c>
      <c r="D278" s="17" t="s">
        <v>360</v>
      </c>
      <c r="E278" s="44" t="s">
        <v>55</v>
      </c>
      <c r="F278" s="45" t="s">
        <v>24</v>
      </c>
      <c r="G278" s="45" t="s">
        <v>25</v>
      </c>
      <c r="H278" s="46">
        <v>120000</v>
      </c>
      <c r="I278" s="46">
        <v>3444</v>
      </c>
      <c r="J278" s="46">
        <v>16809.87</v>
      </c>
      <c r="K278" s="46">
        <v>3648</v>
      </c>
      <c r="L278" s="46">
        <v>125</v>
      </c>
      <c r="M278" s="46">
        <v>24026.87</v>
      </c>
      <c r="N278" s="46">
        <v>95973.13</v>
      </c>
      <c r="O278" s="47">
        <v>44774</v>
      </c>
      <c r="P278" s="48">
        <v>44957</v>
      </c>
      <c r="Q278" s="1">
        <f>VLOOKUP(D278,'[1]CLASIFICACION DE CARGOS'!J:K,2,0)</f>
        <v>14</v>
      </c>
      <c r="R278" s="1">
        <f>VLOOKUP(E278,'[1]CLASIFICACION DE CARGOS'!A:B,2,0)</f>
        <v>6</v>
      </c>
      <c r="S278" s="1">
        <f t="shared" si="7"/>
        <v>0</v>
      </c>
      <c r="U278" s="49"/>
      <c r="V278" s="50"/>
    </row>
    <row r="279" spans="1:22" ht="30" customHeight="1" x14ac:dyDescent="0.25">
      <c r="A279" s="15">
        <f t="shared" si="8"/>
        <v>226</v>
      </c>
      <c r="B279" s="16">
        <v>5300322871</v>
      </c>
      <c r="C279" s="44" t="s">
        <v>362</v>
      </c>
      <c r="D279" s="17" t="s">
        <v>360</v>
      </c>
      <c r="E279" s="44" t="s">
        <v>55</v>
      </c>
      <c r="F279" s="45" t="s">
        <v>24</v>
      </c>
      <c r="G279" s="45" t="s">
        <v>25</v>
      </c>
      <c r="H279" s="46">
        <v>50000</v>
      </c>
      <c r="I279" s="46">
        <v>1435</v>
      </c>
      <c r="J279" s="46">
        <v>0</v>
      </c>
      <c r="K279" s="46">
        <v>1520</v>
      </c>
      <c r="L279" s="46">
        <v>3950.97</v>
      </c>
      <c r="M279" s="46">
        <v>6905.97</v>
      </c>
      <c r="N279" s="46">
        <v>43094.03</v>
      </c>
      <c r="O279" s="47">
        <v>44713</v>
      </c>
      <c r="P279" s="48">
        <v>44895</v>
      </c>
      <c r="Q279" s="1">
        <f>VLOOKUP(D279,'[1]CLASIFICACION DE CARGOS'!J:K,2,0)</f>
        <v>14</v>
      </c>
      <c r="R279" s="1">
        <f>VLOOKUP(E279,'[1]CLASIFICACION DE CARGOS'!A:B,2,0)</f>
        <v>6</v>
      </c>
      <c r="S279" s="1">
        <f t="shared" si="7"/>
        <v>0</v>
      </c>
      <c r="U279" s="49"/>
      <c r="V279" s="50"/>
    </row>
    <row r="280" spans="1:22" ht="30" customHeight="1" x14ac:dyDescent="0.25">
      <c r="A280" s="15">
        <f t="shared" si="8"/>
        <v>227</v>
      </c>
      <c r="B280" s="16">
        <v>40223178696</v>
      </c>
      <c r="C280" s="44" t="s">
        <v>363</v>
      </c>
      <c r="D280" s="17" t="s">
        <v>360</v>
      </c>
      <c r="E280" s="44" t="s">
        <v>41</v>
      </c>
      <c r="F280" s="45" t="s">
        <v>24</v>
      </c>
      <c r="G280" s="45" t="s">
        <v>29</v>
      </c>
      <c r="H280" s="46">
        <v>50000</v>
      </c>
      <c r="I280" s="46">
        <v>1435</v>
      </c>
      <c r="J280" s="46">
        <v>1854</v>
      </c>
      <c r="K280" s="46">
        <v>1520</v>
      </c>
      <c r="L280" s="46">
        <v>125</v>
      </c>
      <c r="M280" s="46">
        <v>4934</v>
      </c>
      <c r="N280" s="46">
        <v>45066</v>
      </c>
      <c r="O280" s="47">
        <v>44837</v>
      </c>
      <c r="P280" s="48">
        <v>45019</v>
      </c>
      <c r="Q280" s="1">
        <f>VLOOKUP(D280,'[1]CLASIFICACION DE CARGOS'!J:K,2,0)</f>
        <v>14</v>
      </c>
      <c r="R280" s="1">
        <f>VLOOKUP(E280,'[1]CLASIFICACION DE CARGOS'!A:B,2,0)</f>
        <v>10</v>
      </c>
      <c r="S280" s="1">
        <f t="shared" si="7"/>
        <v>0</v>
      </c>
      <c r="U280" s="49"/>
      <c r="V280" s="50"/>
    </row>
    <row r="281" spans="1:22" ht="30" customHeight="1" x14ac:dyDescent="0.25">
      <c r="A281" s="15">
        <f t="shared" si="8"/>
        <v>228</v>
      </c>
      <c r="B281" s="16">
        <v>118771658</v>
      </c>
      <c r="C281" s="44" t="s">
        <v>364</v>
      </c>
      <c r="D281" s="17" t="s">
        <v>360</v>
      </c>
      <c r="E281" s="44" t="s">
        <v>365</v>
      </c>
      <c r="F281" s="45" t="s">
        <v>24</v>
      </c>
      <c r="G281" s="45" t="s">
        <v>25</v>
      </c>
      <c r="H281" s="46">
        <v>25000</v>
      </c>
      <c r="I281" s="46">
        <v>717.5</v>
      </c>
      <c r="J281" s="46">
        <v>0</v>
      </c>
      <c r="K281" s="46">
        <v>760</v>
      </c>
      <c r="L281" s="46">
        <v>125</v>
      </c>
      <c r="M281" s="46">
        <v>1602.5</v>
      </c>
      <c r="N281" s="46">
        <v>23397.5</v>
      </c>
      <c r="O281" s="47">
        <v>44805</v>
      </c>
      <c r="P281" s="48">
        <v>44985</v>
      </c>
      <c r="Q281" s="1">
        <f>VLOOKUP(D281,'[1]CLASIFICACION DE CARGOS'!J:K,2,0)</f>
        <v>14</v>
      </c>
      <c r="R281" s="1">
        <f>VLOOKUP(E281,'[1]CLASIFICACION DE CARGOS'!A:B,2,0)</f>
        <v>12</v>
      </c>
      <c r="S281" s="1">
        <f t="shared" si="7"/>
        <v>0</v>
      </c>
      <c r="U281" s="49"/>
      <c r="V281" s="50"/>
    </row>
    <row r="282" spans="1:22" ht="30" customHeight="1" x14ac:dyDescent="0.25">
      <c r="A282" s="15" t="str">
        <f t="shared" si="8"/>
        <v/>
      </c>
      <c r="B282" s="10"/>
      <c r="C282" s="11" t="str">
        <f>D283</f>
        <v>DIRECCION FINANCIERA</v>
      </c>
      <c r="D282" s="12" t="s">
        <v>20</v>
      </c>
      <c r="E282" s="12" t="s">
        <v>20</v>
      </c>
      <c r="F282" s="12" t="s">
        <v>20</v>
      </c>
      <c r="G282" s="12" t="s">
        <v>20</v>
      </c>
      <c r="H282" s="12" t="s">
        <v>20</v>
      </c>
      <c r="I282" s="12" t="s">
        <v>20</v>
      </c>
      <c r="J282" s="12" t="s">
        <v>20</v>
      </c>
      <c r="K282" s="12" t="s">
        <v>20</v>
      </c>
      <c r="L282" s="12" t="s">
        <v>20</v>
      </c>
      <c r="M282" s="12" t="s">
        <v>20</v>
      </c>
      <c r="N282" s="12" t="s">
        <v>20</v>
      </c>
      <c r="O282" s="13"/>
      <c r="P282" s="14"/>
    </row>
    <row r="283" spans="1:22" ht="30" customHeight="1" x14ac:dyDescent="0.25">
      <c r="A283" s="15">
        <f t="shared" si="8"/>
        <v>229</v>
      </c>
      <c r="B283" s="16">
        <v>9100042820</v>
      </c>
      <c r="C283" s="44" t="s">
        <v>366</v>
      </c>
      <c r="D283" s="17" t="s">
        <v>367</v>
      </c>
      <c r="E283" s="44" t="s">
        <v>368</v>
      </c>
      <c r="F283" s="45" t="s">
        <v>24</v>
      </c>
      <c r="G283" s="45" t="s">
        <v>25</v>
      </c>
      <c r="H283" s="46">
        <v>140000</v>
      </c>
      <c r="I283" s="46">
        <v>4018</v>
      </c>
      <c r="J283" s="46">
        <v>21514.37</v>
      </c>
      <c r="K283" s="46">
        <v>4256</v>
      </c>
      <c r="L283" s="46">
        <v>1193.4000000000001</v>
      </c>
      <c r="M283" s="46">
        <v>30981.77</v>
      </c>
      <c r="N283" s="46">
        <v>109018.23</v>
      </c>
      <c r="O283" s="47">
        <v>44774</v>
      </c>
      <c r="P283" s="48">
        <v>44957</v>
      </c>
      <c r="Q283" s="1">
        <f>VLOOKUP(D283,'[1]CLASIFICACION DE CARGOS'!J:K,2,0)</f>
        <v>15</v>
      </c>
      <c r="R283" s="1">
        <f>VLOOKUP(E283,'[1]CLASIFICACION DE CARGOS'!A:B,2,0)</f>
        <v>4</v>
      </c>
      <c r="S283" s="1">
        <f>IF(Q283=Q281,0,1)</f>
        <v>1</v>
      </c>
      <c r="U283" s="49"/>
      <c r="V283" s="50"/>
    </row>
    <row r="284" spans="1:22" ht="30" customHeight="1" x14ac:dyDescent="0.25">
      <c r="A284" s="15">
        <f t="shared" si="8"/>
        <v>230</v>
      </c>
      <c r="B284" s="16">
        <v>1200888632</v>
      </c>
      <c r="C284" s="44" t="s">
        <v>369</v>
      </c>
      <c r="D284" s="17" t="s">
        <v>367</v>
      </c>
      <c r="E284" s="44" t="s">
        <v>370</v>
      </c>
      <c r="F284" s="45" t="s">
        <v>24</v>
      </c>
      <c r="G284" s="45" t="s">
        <v>25</v>
      </c>
      <c r="H284" s="46">
        <v>75000</v>
      </c>
      <c r="I284" s="46">
        <v>2152.5</v>
      </c>
      <c r="J284" s="46">
        <v>6309.38</v>
      </c>
      <c r="K284" s="46">
        <v>2280</v>
      </c>
      <c r="L284" s="46">
        <v>125</v>
      </c>
      <c r="M284" s="46">
        <v>10866.88</v>
      </c>
      <c r="N284" s="46">
        <v>64133.120000000003</v>
      </c>
      <c r="O284" s="47">
        <v>44879</v>
      </c>
      <c r="P284" s="48">
        <v>45060</v>
      </c>
      <c r="Q284" s="1">
        <f>VLOOKUP(D284,'[1]CLASIFICACION DE CARGOS'!J:K,2,0)</f>
        <v>15</v>
      </c>
      <c r="R284" s="1">
        <f>VLOOKUP(E284,'[1]CLASIFICACION DE CARGOS'!A:B,2,0)</f>
        <v>9</v>
      </c>
      <c r="S284" s="1">
        <f t="shared" si="7"/>
        <v>0</v>
      </c>
      <c r="U284" s="49"/>
      <c r="V284" s="50"/>
    </row>
    <row r="285" spans="1:22" ht="30" customHeight="1" x14ac:dyDescent="0.25">
      <c r="A285" s="15">
        <f t="shared" si="8"/>
        <v>231</v>
      </c>
      <c r="B285" s="16">
        <v>22301191593</v>
      </c>
      <c r="C285" s="44" t="s">
        <v>371</v>
      </c>
      <c r="D285" s="17" t="s">
        <v>367</v>
      </c>
      <c r="E285" s="44" t="s">
        <v>146</v>
      </c>
      <c r="F285" s="45" t="s">
        <v>24</v>
      </c>
      <c r="G285" s="45" t="s">
        <v>29</v>
      </c>
      <c r="H285" s="46">
        <v>70000</v>
      </c>
      <c r="I285" s="46">
        <v>2009</v>
      </c>
      <c r="J285" s="46">
        <v>5065.99</v>
      </c>
      <c r="K285" s="46">
        <v>2128</v>
      </c>
      <c r="L285" s="46">
        <v>1637.45</v>
      </c>
      <c r="M285" s="46">
        <v>10840.44</v>
      </c>
      <c r="N285" s="46">
        <v>59159.56</v>
      </c>
      <c r="O285" s="47">
        <v>44805</v>
      </c>
      <c r="P285" s="48">
        <v>44985</v>
      </c>
      <c r="Q285" s="1">
        <f>VLOOKUP(D285,'[1]CLASIFICACION DE CARGOS'!J:K,2,0)</f>
        <v>15</v>
      </c>
      <c r="R285" s="1">
        <f>VLOOKUP(E285,'[1]CLASIFICACION DE CARGOS'!A:B,2,0)</f>
        <v>9</v>
      </c>
      <c r="S285" s="1">
        <f t="shared" si="7"/>
        <v>0</v>
      </c>
      <c r="U285" s="49"/>
      <c r="V285" s="50"/>
    </row>
    <row r="286" spans="1:22" ht="30" customHeight="1" x14ac:dyDescent="0.25">
      <c r="A286" s="15">
        <f t="shared" si="8"/>
        <v>232</v>
      </c>
      <c r="B286" s="16">
        <v>5400141742</v>
      </c>
      <c r="C286" s="44" t="s">
        <v>372</v>
      </c>
      <c r="D286" s="17" t="s">
        <v>367</v>
      </c>
      <c r="E286" s="44" t="s">
        <v>146</v>
      </c>
      <c r="F286" s="45" t="s">
        <v>24</v>
      </c>
      <c r="G286" s="45" t="s">
        <v>29</v>
      </c>
      <c r="H286" s="46">
        <v>65000</v>
      </c>
      <c r="I286" s="46">
        <v>1865.5</v>
      </c>
      <c r="J286" s="46">
        <v>4427.58</v>
      </c>
      <c r="K286" s="46">
        <v>1976</v>
      </c>
      <c r="L286" s="46">
        <v>175</v>
      </c>
      <c r="M286" s="46">
        <v>8444.08</v>
      </c>
      <c r="N286" s="46">
        <v>56555.92</v>
      </c>
      <c r="O286" s="47">
        <v>44866</v>
      </c>
      <c r="P286" s="48">
        <v>45046</v>
      </c>
      <c r="Q286" s="1">
        <f>VLOOKUP(D286,'[1]CLASIFICACION DE CARGOS'!J:K,2,0)</f>
        <v>15</v>
      </c>
      <c r="R286" s="1">
        <f>VLOOKUP(E286,'[1]CLASIFICACION DE CARGOS'!A:B,2,0)</f>
        <v>9</v>
      </c>
      <c r="S286" s="1">
        <f t="shared" si="7"/>
        <v>0</v>
      </c>
      <c r="U286" s="49"/>
      <c r="V286" s="50"/>
    </row>
    <row r="287" spans="1:22" ht="30" customHeight="1" x14ac:dyDescent="0.25">
      <c r="A287" s="15">
        <f t="shared" si="8"/>
        <v>233</v>
      </c>
      <c r="B287" s="16">
        <v>104311865</v>
      </c>
      <c r="C287" s="44" t="s">
        <v>373</v>
      </c>
      <c r="D287" s="17" t="s">
        <v>367</v>
      </c>
      <c r="E287" s="44" t="s">
        <v>374</v>
      </c>
      <c r="F287" s="45" t="s">
        <v>24</v>
      </c>
      <c r="G287" s="45" t="s">
        <v>29</v>
      </c>
      <c r="H287" s="46">
        <v>50000</v>
      </c>
      <c r="I287" s="46">
        <v>1435</v>
      </c>
      <c r="J287" s="46">
        <v>0</v>
      </c>
      <c r="K287" s="46">
        <v>1520</v>
      </c>
      <c r="L287" s="46">
        <v>175</v>
      </c>
      <c r="M287" s="46">
        <v>3130</v>
      </c>
      <c r="N287" s="46">
        <v>46870</v>
      </c>
      <c r="O287" s="47">
        <v>44805</v>
      </c>
      <c r="P287" s="48">
        <v>44985</v>
      </c>
      <c r="Q287" s="1">
        <f>VLOOKUP(D287,'[1]CLASIFICACION DE CARGOS'!J:K,2,0)</f>
        <v>15</v>
      </c>
      <c r="R287" s="1">
        <f>VLOOKUP(E287,'[1]CLASIFICACION DE CARGOS'!A:B,2,0)</f>
        <v>9</v>
      </c>
      <c r="S287" s="1">
        <f t="shared" si="7"/>
        <v>0</v>
      </c>
      <c r="U287" s="49"/>
      <c r="V287" s="50"/>
    </row>
    <row r="288" spans="1:22" ht="30" customHeight="1" x14ac:dyDescent="0.25">
      <c r="A288" s="15" t="str">
        <f t="shared" si="8"/>
        <v/>
      </c>
      <c r="B288" s="10"/>
      <c r="C288" s="11" t="str">
        <f>D289</f>
        <v>DEPARTAMENTO DE PRESUPUESTO</v>
      </c>
      <c r="D288" s="12" t="s">
        <v>20</v>
      </c>
      <c r="E288" s="12" t="s">
        <v>20</v>
      </c>
      <c r="F288" s="12" t="s">
        <v>20</v>
      </c>
      <c r="G288" s="12" t="s">
        <v>20</v>
      </c>
      <c r="H288" s="12" t="s">
        <v>20</v>
      </c>
      <c r="I288" s="12" t="s">
        <v>20</v>
      </c>
      <c r="J288" s="12" t="s">
        <v>20</v>
      </c>
      <c r="K288" s="12" t="s">
        <v>20</v>
      </c>
      <c r="L288" s="12" t="s">
        <v>20</v>
      </c>
      <c r="M288" s="12" t="s">
        <v>20</v>
      </c>
      <c r="N288" s="12" t="s">
        <v>20</v>
      </c>
      <c r="O288" s="13"/>
      <c r="P288" s="14"/>
    </row>
    <row r="289" spans="1:22" ht="30" customHeight="1" x14ac:dyDescent="0.25">
      <c r="A289" s="15">
        <f t="shared" si="8"/>
        <v>234</v>
      </c>
      <c r="B289" s="16">
        <v>1900198407</v>
      </c>
      <c r="C289" s="44" t="s">
        <v>375</v>
      </c>
      <c r="D289" s="17" t="s">
        <v>376</v>
      </c>
      <c r="E289" s="44" t="s">
        <v>377</v>
      </c>
      <c r="F289" s="45" t="s">
        <v>24</v>
      </c>
      <c r="G289" s="45" t="s">
        <v>29</v>
      </c>
      <c r="H289" s="46">
        <v>140000</v>
      </c>
      <c r="I289" s="46">
        <v>4018</v>
      </c>
      <c r="J289" s="46">
        <v>21514.37</v>
      </c>
      <c r="K289" s="46">
        <v>4256</v>
      </c>
      <c r="L289" s="46">
        <v>125</v>
      </c>
      <c r="M289" s="46">
        <v>29913.37</v>
      </c>
      <c r="N289" s="46">
        <v>110086.63</v>
      </c>
      <c r="O289" s="47">
        <v>44805</v>
      </c>
      <c r="P289" s="48">
        <v>44985</v>
      </c>
      <c r="Q289" s="1">
        <f>VLOOKUP(D289,'[1]CLASIFICACION DE CARGOS'!J:K,2,0)</f>
        <v>15.1</v>
      </c>
      <c r="R289" s="1">
        <f>VLOOKUP(E289,'[1]CLASIFICACION DE CARGOS'!A:B,2,0)</f>
        <v>6</v>
      </c>
      <c r="S289" s="1">
        <f>IF(Q289=Q287,0,1)</f>
        <v>1</v>
      </c>
      <c r="U289" s="49"/>
      <c r="V289" s="50"/>
    </row>
    <row r="290" spans="1:22" ht="30" customHeight="1" x14ac:dyDescent="0.25">
      <c r="A290" s="15" t="str">
        <f t="shared" si="8"/>
        <v/>
      </c>
      <c r="B290" s="10"/>
      <c r="C290" s="11" t="str">
        <f>D291</f>
        <v>DEPARTAMENTO DE CONTABILIDAD</v>
      </c>
      <c r="D290" s="12" t="s">
        <v>20</v>
      </c>
      <c r="E290" s="12" t="s">
        <v>20</v>
      </c>
      <c r="F290" s="12" t="s">
        <v>20</v>
      </c>
      <c r="G290" s="12" t="s">
        <v>20</v>
      </c>
      <c r="H290" s="12" t="s">
        <v>20</v>
      </c>
      <c r="I290" s="12" t="s">
        <v>20</v>
      </c>
      <c r="J290" s="12" t="s">
        <v>20</v>
      </c>
      <c r="K290" s="12" t="s">
        <v>20</v>
      </c>
      <c r="L290" s="12" t="s">
        <v>20</v>
      </c>
      <c r="M290" s="12" t="s">
        <v>20</v>
      </c>
      <c r="N290" s="12" t="s">
        <v>20</v>
      </c>
      <c r="O290" s="13"/>
      <c r="P290" s="14"/>
    </row>
    <row r="291" spans="1:22" ht="30" customHeight="1" x14ac:dyDescent="0.25">
      <c r="A291" s="15">
        <f t="shared" si="8"/>
        <v>235</v>
      </c>
      <c r="B291" s="16">
        <v>107311557</v>
      </c>
      <c r="C291" s="44" t="s">
        <v>378</v>
      </c>
      <c r="D291" s="17" t="s">
        <v>379</v>
      </c>
      <c r="E291" s="44" t="s">
        <v>380</v>
      </c>
      <c r="F291" s="45" t="s">
        <v>24</v>
      </c>
      <c r="G291" s="45" t="s">
        <v>25</v>
      </c>
      <c r="H291" s="46">
        <v>140000</v>
      </c>
      <c r="I291" s="46">
        <v>4018</v>
      </c>
      <c r="J291" s="46">
        <v>21514.37</v>
      </c>
      <c r="K291" s="46">
        <v>4256</v>
      </c>
      <c r="L291" s="46">
        <v>125</v>
      </c>
      <c r="M291" s="46">
        <v>29913.37</v>
      </c>
      <c r="N291" s="46">
        <v>110086.63</v>
      </c>
      <c r="O291" s="47">
        <v>44805</v>
      </c>
      <c r="P291" s="48">
        <v>44985</v>
      </c>
      <c r="Q291" s="1">
        <f>VLOOKUP(D291,'[1]CLASIFICACION DE CARGOS'!J:K,2,0)</f>
        <v>15.2</v>
      </c>
      <c r="R291" s="1">
        <f>VLOOKUP(E291,'[1]CLASIFICACION DE CARGOS'!A:B,2,0)</f>
        <v>6</v>
      </c>
      <c r="S291" s="1">
        <f>IF(Q291=Q289,0,1)</f>
        <v>1</v>
      </c>
      <c r="U291" s="49"/>
      <c r="V291" s="50"/>
    </row>
    <row r="292" spans="1:22" ht="30" customHeight="1" x14ac:dyDescent="0.25">
      <c r="A292" s="15">
        <f t="shared" si="8"/>
        <v>236</v>
      </c>
      <c r="B292" s="16">
        <v>110793122</v>
      </c>
      <c r="C292" s="44" t="s">
        <v>381</v>
      </c>
      <c r="D292" s="17" t="s">
        <v>379</v>
      </c>
      <c r="E292" s="44" t="s">
        <v>382</v>
      </c>
      <c r="F292" s="45" t="s">
        <v>24</v>
      </c>
      <c r="G292" s="45" t="s">
        <v>29</v>
      </c>
      <c r="H292" s="46">
        <v>40000</v>
      </c>
      <c r="I292" s="46">
        <v>1148</v>
      </c>
      <c r="J292" s="46">
        <v>442.65</v>
      </c>
      <c r="K292" s="46">
        <v>1216</v>
      </c>
      <c r="L292" s="46">
        <v>175</v>
      </c>
      <c r="M292" s="46">
        <v>2981.65</v>
      </c>
      <c r="N292" s="46">
        <v>37018.35</v>
      </c>
      <c r="O292" s="47">
        <v>44805</v>
      </c>
      <c r="P292" s="48">
        <v>44985</v>
      </c>
      <c r="Q292" s="1">
        <f>VLOOKUP(D292,'[1]CLASIFICACION DE CARGOS'!J:K,2,0)</f>
        <v>15.2</v>
      </c>
      <c r="R292" s="1">
        <f>VLOOKUP(E292,'[1]CLASIFICACION DE CARGOS'!A:B,2,0)</f>
        <v>9</v>
      </c>
      <c r="S292" s="1">
        <f t="shared" si="7"/>
        <v>0</v>
      </c>
      <c r="U292" s="49"/>
      <c r="V292" s="50"/>
    </row>
    <row r="293" spans="1:22" ht="30" customHeight="1" x14ac:dyDescent="0.25">
      <c r="A293" s="15">
        <f t="shared" si="8"/>
        <v>237</v>
      </c>
      <c r="B293" s="16">
        <v>40220608992</v>
      </c>
      <c r="C293" s="44" t="s">
        <v>383</v>
      </c>
      <c r="D293" s="17" t="s">
        <v>379</v>
      </c>
      <c r="E293" s="44" t="s">
        <v>31</v>
      </c>
      <c r="F293" s="45" t="s">
        <v>24</v>
      </c>
      <c r="G293" s="45" t="s">
        <v>29</v>
      </c>
      <c r="H293" s="46">
        <v>50000</v>
      </c>
      <c r="I293" s="46">
        <v>1435</v>
      </c>
      <c r="J293" s="46">
        <v>0</v>
      </c>
      <c r="K293" s="46">
        <v>1520</v>
      </c>
      <c r="L293" s="46">
        <v>125</v>
      </c>
      <c r="M293" s="46">
        <v>3080</v>
      </c>
      <c r="N293" s="46">
        <v>46920</v>
      </c>
      <c r="O293" s="47">
        <v>44896</v>
      </c>
      <c r="P293" s="48">
        <v>45077</v>
      </c>
      <c r="Q293" s="1">
        <f>VLOOKUP(D293,'[1]CLASIFICACION DE CARGOS'!J:K,2,0)</f>
        <v>15.2</v>
      </c>
      <c r="R293" s="1">
        <f>VLOOKUP(E293,'[1]CLASIFICACION DE CARGOS'!A:B,2,0)</f>
        <v>9</v>
      </c>
      <c r="S293" s="1">
        <f t="shared" si="7"/>
        <v>0</v>
      </c>
      <c r="U293" s="49"/>
      <c r="V293" s="50"/>
    </row>
    <row r="294" spans="1:22" ht="30" customHeight="1" x14ac:dyDescent="0.25">
      <c r="A294" s="15">
        <f t="shared" si="8"/>
        <v>238</v>
      </c>
      <c r="B294" s="16">
        <v>111967212</v>
      </c>
      <c r="C294" s="44" t="s">
        <v>384</v>
      </c>
      <c r="D294" s="17" t="s">
        <v>379</v>
      </c>
      <c r="E294" s="44" t="s">
        <v>374</v>
      </c>
      <c r="F294" s="45" t="s">
        <v>24</v>
      </c>
      <c r="G294" s="45" t="s">
        <v>25</v>
      </c>
      <c r="H294" s="46">
        <v>80000</v>
      </c>
      <c r="I294" s="46">
        <v>2296</v>
      </c>
      <c r="J294" s="46">
        <v>7400.87</v>
      </c>
      <c r="K294" s="46">
        <v>2432</v>
      </c>
      <c r="L294" s="46">
        <v>175</v>
      </c>
      <c r="M294" s="46">
        <v>12303.87</v>
      </c>
      <c r="N294" s="46">
        <v>67696.13</v>
      </c>
      <c r="O294" s="47">
        <v>44866</v>
      </c>
      <c r="P294" s="48">
        <v>45046</v>
      </c>
      <c r="Q294" s="1">
        <f>VLOOKUP(D294,'[1]CLASIFICACION DE CARGOS'!J:K,2,0)</f>
        <v>15.2</v>
      </c>
      <c r="R294" s="1">
        <f>VLOOKUP(E294,'[1]CLASIFICACION DE CARGOS'!A:B,2,0)</f>
        <v>9</v>
      </c>
      <c r="S294" s="1">
        <f t="shared" si="7"/>
        <v>0</v>
      </c>
      <c r="U294" s="49"/>
      <c r="V294" s="50"/>
    </row>
    <row r="295" spans="1:22" ht="30" customHeight="1" x14ac:dyDescent="0.25">
      <c r="A295" s="15">
        <f t="shared" si="8"/>
        <v>239</v>
      </c>
      <c r="B295" s="16">
        <v>118364348</v>
      </c>
      <c r="C295" s="44" t="s">
        <v>385</v>
      </c>
      <c r="D295" s="17" t="s">
        <v>379</v>
      </c>
      <c r="E295" s="44" t="s">
        <v>374</v>
      </c>
      <c r="F295" s="45" t="s">
        <v>24</v>
      </c>
      <c r="G295" s="45" t="s">
        <v>29</v>
      </c>
      <c r="H295" s="46">
        <v>65000</v>
      </c>
      <c r="I295" s="46">
        <v>1865.5</v>
      </c>
      <c r="J295" s="46">
        <v>4427.58</v>
      </c>
      <c r="K295" s="46">
        <v>1976</v>
      </c>
      <c r="L295" s="46">
        <v>2050.3200000000002</v>
      </c>
      <c r="M295" s="46">
        <v>10319.4</v>
      </c>
      <c r="N295" s="46">
        <v>54680.6</v>
      </c>
      <c r="O295" s="47">
        <v>44805</v>
      </c>
      <c r="P295" s="48">
        <v>44985</v>
      </c>
      <c r="Q295" s="1">
        <f>VLOOKUP(D295,'[1]CLASIFICACION DE CARGOS'!J:K,2,0)</f>
        <v>15.2</v>
      </c>
      <c r="R295" s="1">
        <f>VLOOKUP(E295,'[1]CLASIFICACION DE CARGOS'!A:B,2,0)</f>
        <v>9</v>
      </c>
      <c r="S295" s="1">
        <f t="shared" si="7"/>
        <v>0</v>
      </c>
      <c r="U295" s="49"/>
      <c r="V295" s="50"/>
    </row>
    <row r="296" spans="1:22" ht="30" customHeight="1" x14ac:dyDescent="0.25">
      <c r="A296" s="15">
        <f t="shared" si="8"/>
        <v>240</v>
      </c>
      <c r="B296" s="16">
        <v>102127917</v>
      </c>
      <c r="C296" s="44" t="s">
        <v>386</v>
      </c>
      <c r="D296" s="17" t="s">
        <v>379</v>
      </c>
      <c r="E296" s="44" t="s">
        <v>374</v>
      </c>
      <c r="F296" s="45" t="s">
        <v>24</v>
      </c>
      <c r="G296" s="45" t="s">
        <v>29</v>
      </c>
      <c r="H296" s="46">
        <v>45000</v>
      </c>
      <c r="I296" s="46">
        <v>1291.5</v>
      </c>
      <c r="J296" s="46">
        <v>0</v>
      </c>
      <c r="K296" s="46">
        <v>1368</v>
      </c>
      <c r="L296" s="46">
        <v>175</v>
      </c>
      <c r="M296" s="46">
        <v>2834.5</v>
      </c>
      <c r="N296" s="46">
        <v>42165.5</v>
      </c>
      <c r="O296" s="47">
        <v>44805</v>
      </c>
      <c r="P296" s="48">
        <v>44985</v>
      </c>
      <c r="Q296" s="1">
        <f>VLOOKUP(D296,'[1]CLASIFICACION DE CARGOS'!J:K,2,0)</f>
        <v>15.2</v>
      </c>
      <c r="R296" s="1">
        <f>VLOOKUP(E296,'[1]CLASIFICACION DE CARGOS'!A:B,2,0)</f>
        <v>9</v>
      </c>
      <c r="S296" s="1">
        <f t="shared" si="7"/>
        <v>0</v>
      </c>
      <c r="U296" s="49"/>
      <c r="V296" s="50"/>
    </row>
    <row r="297" spans="1:22" ht="30" customHeight="1" x14ac:dyDescent="0.25">
      <c r="A297" s="15">
        <f t="shared" si="8"/>
        <v>241</v>
      </c>
      <c r="B297" s="16">
        <v>111570396</v>
      </c>
      <c r="C297" s="44" t="s">
        <v>387</v>
      </c>
      <c r="D297" s="17" t="s">
        <v>379</v>
      </c>
      <c r="E297" s="44" t="s">
        <v>382</v>
      </c>
      <c r="F297" s="45" t="s">
        <v>24</v>
      </c>
      <c r="G297" s="45" t="s">
        <v>29</v>
      </c>
      <c r="H297" s="46">
        <v>45000</v>
      </c>
      <c r="I297" s="46">
        <v>1291.5</v>
      </c>
      <c r="J297" s="46">
        <v>0</v>
      </c>
      <c r="K297" s="46">
        <v>1368</v>
      </c>
      <c r="L297" s="46">
        <v>125</v>
      </c>
      <c r="M297" s="46">
        <v>2784.5</v>
      </c>
      <c r="N297" s="46">
        <v>42215.5</v>
      </c>
      <c r="O297" s="47">
        <v>44866</v>
      </c>
      <c r="P297" s="48">
        <v>45046</v>
      </c>
      <c r="Q297" s="1">
        <f>VLOOKUP(D297,'[1]CLASIFICACION DE CARGOS'!J:K,2,0)</f>
        <v>15.2</v>
      </c>
      <c r="R297" s="1">
        <f>VLOOKUP(E297,'[1]CLASIFICACION DE CARGOS'!A:B,2,0)</f>
        <v>9</v>
      </c>
      <c r="S297" s="1">
        <f t="shared" si="7"/>
        <v>0</v>
      </c>
      <c r="U297" s="49"/>
      <c r="V297" s="50"/>
    </row>
    <row r="298" spans="1:22" ht="30" customHeight="1" x14ac:dyDescent="0.25">
      <c r="A298" s="15">
        <f t="shared" si="8"/>
        <v>242</v>
      </c>
      <c r="B298" s="16">
        <v>40224323002</v>
      </c>
      <c r="C298" s="44" t="s">
        <v>388</v>
      </c>
      <c r="D298" s="17" t="s">
        <v>379</v>
      </c>
      <c r="E298" s="44" t="s">
        <v>382</v>
      </c>
      <c r="F298" s="45" t="s">
        <v>24</v>
      </c>
      <c r="G298" s="45" t="s">
        <v>29</v>
      </c>
      <c r="H298" s="46">
        <v>40000</v>
      </c>
      <c r="I298" s="46">
        <v>1148</v>
      </c>
      <c r="J298" s="46">
        <v>0</v>
      </c>
      <c r="K298" s="46">
        <v>1216</v>
      </c>
      <c r="L298" s="46">
        <v>125</v>
      </c>
      <c r="M298" s="46">
        <v>2489</v>
      </c>
      <c r="N298" s="46">
        <v>37511</v>
      </c>
      <c r="O298" s="47">
        <v>44805</v>
      </c>
      <c r="P298" s="48">
        <v>44985</v>
      </c>
      <c r="Q298" s="1">
        <f>VLOOKUP(D298,'[1]CLASIFICACION DE CARGOS'!J:K,2,0)</f>
        <v>15.2</v>
      </c>
      <c r="R298" s="1">
        <f>VLOOKUP(E298,'[1]CLASIFICACION DE CARGOS'!A:B,2,0)</f>
        <v>9</v>
      </c>
      <c r="S298" s="1" t="e">
        <f>IF(Q298=#REF!,0,1)</f>
        <v>#REF!</v>
      </c>
      <c r="U298" s="49"/>
      <c r="V298" s="50"/>
    </row>
    <row r="299" spans="1:22" ht="30" customHeight="1" x14ac:dyDescent="0.25">
      <c r="A299" s="15">
        <f t="shared" si="8"/>
        <v>243</v>
      </c>
      <c r="B299" s="16">
        <v>1300475801</v>
      </c>
      <c r="C299" s="44" t="s">
        <v>389</v>
      </c>
      <c r="D299" s="17" t="s">
        <v>379</v>
      </c>
      <c r="E299" s="44" t="s">
        <v>390</v>
      </c>
      <c r="F299" s="45" t="s">
        <v>24</v>
      </c>
      <c r="G299" s="45" t="s">
        <v>29</v>
      </c>
      <c r="H299" s="46">
        <v>35000</v>
      </c>
      <c r="I299" s="46">
        <v>1004.5</v>
      </c>
      <c r="J299" s="46">
        <v>0</v>
      </c>
      <c r="K299" s="46">
        <v>1064</v>
      </c>
      <c r="L299" s="46">
        <v>2225</v>
      </c>
      <c r="M299" s="46">
        <v>4293.5</v>
      </c>
      <c r="N299" s="46">
        <v>30706.5</v>
      </c>
      <c r="O299" s="47">
        <v>44896</v>
      </c>
      <c r="P299" s="48">
        <v>45077</v>
      </c>
      <c r="Q299" s="1">
        <f>VLOOKUP(D299,'[1]CLASIFICACION DE CARGOS'!J:K,2,0)</f>
        <v>15.2</v>
      </c>
      <c r="R299" s="1">
        <f>VLOOKUP(E299,'[1]CLASIFICACION DE CARGOS'!A:B,2,0)</f>
        <v>10</v>
      </c>
      <c r="S299" s="1">
        <f t="shared" si="7"/>
        <v>0</v>
      </c>
      <c r="U299" s="49"/>
      <c r="V299" s="50"/>
    </row>
    <row r="300" spans="1:22" ht="30" customHeight="1" x14ac:dyDescent="0.25">
      <c r="A300" s="15">
        <f t="shared" si="8"/>
        <v>244</v>
      </c>
      <c r="B300" s="16">
        <v>40200440168</v>
      </c>
      <c r="C300" s="44" t="s">
        <v>391</v>
      </c>
      <c r="D300" s="17" t="s">
        <v>379</v>
      </c>
      <c r="E300" s="44" t="s">
        <v>41</v>
      </c>
      <c r="F300" s="45" t="s">
        <v>24</v>
      </c>
      <c r="G300" s="45" t="s">
        <v>29</v>
      </c>
      <c r="H300" s="46">
        <v>35000</v>
      </c>
      <c r="I300" s="46">
        <v>1004.5</v>
      </c>
      <c r="J300" s="46">
        <v>0</v>
      </c>
      <c r="K300" s="46">
        <v>1064</v>
      </c>
      <c r="L300" s="46">
        <v>175</v>
      </c>
      <c r="M300" s="46">
        <v>2243.5</v>
      </c>
      <c r="N300" s="46">
        <v>32756.5</v>
      </c>
      <c r="O300" s="47">
        <v>44896</v>
      </c>
      <c r="P300" s="48">
        <v>45077</v>
      </c>
      <c r="Q300" s="1">
        <f>VLOOKUP(D300,'[1]CLASIFICACION DE CARGOS'!J:K,2,0)</f>
        <v>15.2</v>
      </c>
      <c r="R300" s="1">
        <f>VLOOKUP(E300,'[1]CLASIFICACION DE CARGOS'!A:B,2,0)</f>
        <v>10</v>
      </c>
      <c r="S300" s="1">
        <f t="shared" si="7"/>
        <v>0</v>
      </c>
      <c r="U300" s="49"/>
      <c r="V300" s="50"/>
    </row>
    <row r="301" spans="1:22" ht="30" customHeight="1" x14ac:dyDescent="0.25">
      <c r="A301" s="15" t="str">
        <f t="shared" si="8"/>
        <v/>
      </c>
      <c r="B301" s="10"/>
      <c r="C301" s="11" t="str">
        <f>D302</f>
        <v>DEPARTAMENTO DE TESORERIA</v>
      </c>
      <c r="D301" s="12" t="s">
        <v>20</v>
      </c>
      <c r="E301" s="12" t="s">
        <v>20</v>
      </c>
      <c r="F301" s="12" t="s">
        <v>20</v>
      </c>
      <c r="G301" s="12" t="s">
        <v>20</v>
      </c>
      <c r="H301" s="12" t="s">
        <v>20</v>
      </c>
      <c r="I301" s="12" t="s">
        <v>20</v>
      </c>
      <c r="J301" s="12" t="s">
        <v>20</v>
      </c>
      <c r="K301" s="12" t="s">
        <v>20</v>
      </c>
      <c r="L301" s="12" t="s">
        <v>20</v>
      </c>
      <c r="M301" s="12" t="s">
        <v>20</v>
      </c>
      <c r="N301" s="12" t="s">
        <v>20</v>
      </c>
      <c r="O301" s="13"/>
      <c r="P301" s="14"/>
    </row>
    <row r="302" spans="1:22" ht="30" customHeight="1" x14ac:dyDescent="0.25">
      <c r="A302" s="15">
        <f t="shared" si="8"/>
        <v>245</v>
      </c>
      <c r="B302" s="16">
        <v>111076378</v>
      </c>
      <c r="C302" s="44" t="s">
        <v>392</v>
      </c>
      <c r="D302" s="17" t="s">
        <v>393</v>
      </c>
      <c r="E302" s="44" t="s">
        <v>382</v>
      </c>
      <c r="F302" s="45" t="s">
        <v>24</v>
      </c>
      <c r="G302" s="45" t="s">
        <v>29</v>
      </c>
      <c r="H302" s="46">
        <v>45000</v>
      </c>
      <c r="I302" s="46">
        <v>1291.5</v>
      </c>
      <c r="J302" s="46">
        <v>1148.33</v>
      </c>
      <c r="K302" s="46">
        <v>1368</v>
      </c>
      <c r="L302" s="46">
        <v>7125</v>
      </c>
      <c r="M302" s="46">
        <v>10932.83</v>
      </c>
      <c r="N302" s="46">
        <v>34067.17</v>
      </c>
      <c r="O302" s="47">
        <v>44774</v>
      </c>
      <c r="P302" s="48">
        <v>44957</v>
      </c>
      <c r="Q302" s="1">
        <f>VLOOKUP(D302,'[1]CLASIFICACION DE CARGOS'!J:K,2,0)</f>
        <v>15.3</v>
      </c>
      <c r="R302" s="1">
        <f>VLOOKUP(E302,'[1]CLASIFICACION DE CARGOS'!A:B,2,0)</f>
        <v>9</v>
      </c>
      <c r="S302" s="1">
        <f>IF(Q302=Q300,0,1)</f>
        <v>1</v>
      </c>
      <c r="U302" s="49"/>
      <c r="V302" s="50"/>
    </row>
    <row r="303" spans="1:22" ht="30" customHeight="1" x14ac:dyDescent="0.25">
      <c r="A303" s="15">
        <f t="shared" si="8"/>
        <v>246</v>
      </c>
      <c r="B303" s="16">
        <v>40200711857</v>
      </c>
      <c r="C303" s="44" t="s">
        <v>394</v>
      </c>
      <c r="D303" s="17" t="s">
        <v>393</v>
      </c>
      <c r="E303" s="44" t="s">
        <v>374</v>
      </c>
      <c r="F303" s="45" t="s">
        <v>24</v>
      </c>
      <c r="G303" s="45" t="s">
        <v>29</v>
      </c>
      <c r="H303" s="46">
        <v>45000</v>
      </c>
      <c r="I303" s="46">
        <v>1291.5</v>
      </c>
      <c r="J303" s="46">
        <v>694.59</v>
      </c>
      <c r="K303" s="46">
        <v>1368</v>
      </c>
      <c r="L303" s="46">
        <v>3149.9</v>
      </c>
      <c r="M303" s="46">
        <v>6503.99</v>
      </c>
      <c r="N303" s="46">
        <v>38496.01</v>
      </c>
      <c r="O303" s="47">
        <v>44774</v>
      </c>
      <c r="P303" s="48">
        <v>44957</v>
      </c>
      <c r="Q303" s="1">
        <f>VLOOKUP(D303,'[1]CLASIFICACION DE CARGOS'!J:K,2,0)</f>
        <v>15.3</v>
      </c>
      <c r="R303" s="1">
        <f>VLOOKUP(E303,'[1]CLASIFICACION DE CARGOS'!A:B,2,0)</f>
        <v>9</v>
      </c>
      <c r="S303" s="1">
        <f t="shared" si="7"/>
        <v>0</v>
      </c>
      <c r="U303" s="49"/>
      <c r="V303" s="50"/>
    </row>
    <row r="304" spans="1:22" ht="30" customHeight="1" x14ac:dyDescent="0.25">
      <c r="A304" s="15">
        <f t="shared" si="8"/>
        <v>247</v>
      </c>
      <c r="B304" s="16">
        <v>100853688</v>
      </c>
      <c r="C304" s="44" t="s">
        <v>395</v>
      </c>
      <c r="D304" s="17" t="s">
        <v>393</v>
      </c>
      <c r="E304" s="44" t="s">
        <v>396</v>
      </c>
      <c r="F304" s="45" t="s">
        <v>24</v>
      </c>
      <c r="G304" s="45" t="s">
        <v>29</v>
      </c>
      <c r="H304" s="46">
        <v>35000</v>
      </c>
      <c r="I304" s="46">
        <v>1004.5</v>
      </c>
      <c r="J304" s="46">
        <v>0</v>
      </c>
      <c r="K304" s="46">
        <v>1064</v>
      </c>
      <c r="L304" s="46">
        <v>5125</v>
      </c>
      <c r="M304" s="46">
        <v>7193.5</v>
      </c>
      <c r="N304" s="46">
        <v>27806.5</v>
      </c>
      <c r="O304" s="47">
        <v>45231</v>
      </c>
      <c r="P304" s="48">
        <v>45046</v>
      </c>
      <c r="Q304" s="1">
        <f>VLOOKUP(D304,'[1]CLASIFICACION DE CARGOS'!J:K,2,0)</f>
        <v>15.3</v>
      </c>
      <c r="R304" s="1">
        <f>VLOOKUP(E304,'[1]CLASIFICACION DE CARGOS'!A:B,2,0)</f>
        <v>10</v>
      </c>
      <c r="S304" s="1">
        <f t="shared" si="7"/>
        <v>0</v>
      </c>
      <c r="U304" s="49"/>
      <c r="V304" s="50"/>
    </row>
    <row r="305" spans="1:22" ht="30" customHeight="1" x14ac:dyDescent="0.25">
      <c r="A305" s="15" t="str">
        <f t="shared" si="8"/>
        <v/>
      </c>
      <c r="B305" s="10"/>
      <c r="C305" s="11" t="str">
        <f>D306</f>
        <v>DIRECCION ADMINISTRATIVA</v>
      </c>
      <c r="D305" s="12" t="s">
        <v>20</v>
      </c>
      <c r="E305" s="12" t="s">
        <v>20</v>
      </c>
      <c r="F305" s="12" t="s">
        <v>20</v>
      </c>
      <c r="G305" s="12" t="s">
        <v>20</v>
      </c>
      <c r="H305" s="12" t="s">
        <v>20</v>
      </c>
      <c r="I305" s="12" t="s">
        <v>20</v>
      </c>
      <c r="J305" s="12" t="s">
        <v>20</v>
      </c>
      <c r="K305" s="12" t="s">
        <v>20</v>
      </c>
      <c r="L305" s="12" t="s">
        <v>20</v>
      </c>
      <c r="M305" s="12" t="s">
        <v>20</v>
      </c>
      <c r="N305" s="12" t="s">
        <v>20</v>
      </c>
      <c r="O305" s="13"/>
      <c r="P305" s="14"/>
    </row>
    <row r="306" spans="1:22" ht="30" customHeight="1" x14ac:dyDescent="0.25">
      <c r="A306" s="15">
        <f t="shared" si="8"/>
        <v>248</v>
      </c>
      <c r="B306" s="16">
        <v>108223629</v>
      </c>
      <c r="C306" s="44" t="s">
        <v>397</v>
      </c>
      <c r="D306" s="17" t="s">
        <v>398</v>
      </c>
      <c r="E306" s="44" t="s">
        <v>55</v>
      </c>
      <c r="F306" s="45" t="s">
        <v>24</v>
      </c>
      <c r="G306" s="45" t="s">
        <v>25</v>
      </c>
      <c r="H306" s="46">
        <v>140000</v>
      </c>
      <c r="I306" s="46">
        <v>4018</v>
      </c>
      <c r="J306" s="46">
        <v>21514.37</v>
      </c>
      <c r="K306" s="46">
        <v>4256</v>
      </c>
      <c r="L306" s="46">
        <v>125</v>
      </c>
      <c r="M306" s="46">
        <v>29913.37</v>
      </c>
      <c r="N306" s="46">
        <v>110086.63</v>
      </c>
      <c r="O306" s="47">
        <v>44774</v>
      </c>
      <c r="P306" s="48">
        <v>44957</v>
      </c>
      <c r="Q306" s="1">
        <f>VLOOKUP(D306,'[1]CLASIFICACION DE CARGOS'!J:K,2,0)</f>
        <v>16</v>
      </c>
      <c r="R306" s="1">
        <f>VLOOKUP(E306,'[1]CLASIFICACION DE CARGOS'!A:B,2,0)</f>
        <v>6</v>
      </c>
      <c r="S306" s="1">
        <f>IF(Q306=Q304,0,1)</f>
        <v>1</v>
      </c>
      <c r="U306" s="49"/>
      <c r="V306" s="50"/>
    </row>
    <row r="307" spans="1:22" ht="30" customHeight="1" x14ac:dyDescent="0.25">
      <c r="A307" s="15">
        <f t="shared" si="8"/>
        <v>249</v>
      </c>
      <c r="B307" s="16">
        <v>22300604117</v>
      </c>
      <c r="C307" s="44" t="s">
        <v>399</v>
      </c>
      <c r="D307" s="17" t="s">
        <v>398</v>
      </c>
      <c r="E307" s="44" t="s">
        <v>400</v>
      </c>
      <c r="F307" s="45" t="s">
        <v>24</v>
      </c>
      <c r="G307" s="45" t="s">
        <v>29</v>
      </c>
      <c r="H307" s="46">
        <v>90000</v>
      </c>
      <c r="I307" s="46">
        <v>2583</v>
      </c>
      <c r="J307" s="46">
        <v>9375.01</v>
      </c>
      <c r="K307" s="46">
        <v>2736</v>
      </c>
      <c r="L307" s="46">
        <v>4198.78</v>
      </c>
      <c r="M307" s="46">
        <v>18892.79</v>
      </c>
      <c r="N307" s="46">
        <v>71107.210000000006</v>
      </c>
      <c r="O307" s="47">
        <v>44774</v>
      </c>
      <c r="P307" s="48">
        <v>44957</v>
      </c>
      <c r="Q307" s="1">
        <f>VLOOKUP(D307,'[1]CLASIFICACION DE CARGOS'!J:K,2,0)</f>
        <v>16</v>
      </c>
      <c r="R307" s="1">
        <f>VLOOKUP(E307,'[1]CLASIFICACION DE CARGOS'!A:B,2,0)</f>
        <v>7</v>
      </c>
      <c r="S307" s="1">
        <f>IF(Q307=Q372,0,1)</f>
        <v>0</v>
      </c>
      <c r="U307" s="49"/>
      <c r="V307" s="50"/>
    </row>
    <row r="308" spans="1:22" ht="30" customHeight="1" x14ac:dyDescent="0.25">
      <c r="A308" s="15" t="str">
        <f t="shared" si="8"/>
        <v/>
      </c>
      <c r="B308" s="10"/>
      <c r="C308" s="11" t="str">
        <f>D309</f>
        <v>DEPARTAMENTO DE COMPRAS Y CONTRATACIONES</v>
      </c>
      <c r="D308" s="12" t="s">
        <v>20</v>
      </c>
      <c r="E308" s="12" t="s">
        <v>20</v>
      </c>
      <c r="F308" s="12" t="s">
        <v>20</v>
      </c>
      <c r="G308" s="12" t="s">
        <v>20</v>
      </c>
      <c r="H308" s="12" t="s">
        <v>20</v>
      </c>
      <c r="I308" s="12" t="s">
        <v>20</v>
      </c>
      <c r="J308" s="12" t="s">
        <v>20</v>
      </c>
      <c r="K308" s="12" t="s">
        <v>20</v>
      </c>
      <c r="L308" s="12" t="s">
        <v>20</v>
      </c>
      <c r="M308" s="12" t="s">
        <v>20</v>
      </c>
      <c r="N308" s="12" t="s">
        <v>20</v>
      </c>
      <c r="O308" s="13"/>
      <c r="P308" s="14"/>
    </row>
    <row r="309" spans="1:22" ht="30" customHeight="1" x14ac:dyDescent="0.25">
      <c r="A309" s="15">
        <f t="shared" si="8"/>
        <v>250</v>
      </c>
      <c r="B309" s="16">
        <v>22500211358</v>
      </c>
      <c r="C309" s="44" t="s">
        <v>401</v>
      </c>
      <c r="D309" s="17" t="s">
        <v>402</v>
      </c>
      <c r="E309" s="44" t="s">
        <v>403</v>
      </c>
      <c r="F309" s="45" t="s">
        <v>24</v>
      </c>
      <c r="G309" s="45" t="s">
        <v>29</v>
      </c>
      <c r="H309" s="46">
        <v>130000</v>
      </c>
      <c r="I309" s="46">
        <v>3731</v>
      </c>
      <c r="J309" s="46">
        <v>19162.12</v>
      </c>
      <c r="K309" s="46">
        <v>3952</v>
      </c>
      <c r="L309" s="46">
        <v>2261.8000000000002</v>
      </c>
      <c r="M309" s="46">
        <v>29106.92</v>
      </c>
      <c r="N309" s="46">
        <v>100893.08</v>
      </c>
      <c r="O309" s="47">
        <v>44774</v>
      </c>
      <c r="P309" s="48">
        <v>44957</v>
      </c>
      <c r="Q309" s="1">
        <f>VLOOKUP(D309,'[1]CLASIFICACION DE CARGOS'!J:K,2,0)</f>
        <v>16.2</v>
      </c>
      <c r="R309" s="1">
        <f>VLOOKUP(E309,'[1]CLASIFICACION DE CARGOS'!A:B,2,0)</f>
        <v>6</v>
      </c>
      <c r="S309" s="1">
        <f>IF(Q309=Q307,0,1)</f>
        <v>1</v>
      </c>
      <c r="U309" s="49"/>
      <c r="V309" s="50"/>
    </row>
    <row r="310" spans="1:22" ht="30" customHeight="1" x14ac:dyDescent="0.25">
      <c r="A310" s="15">
        <f t="shared" si="8"/>
        <v>251</v>
      </c>
      <c r="B310" s="16">
        <v>40224022448</v>
      </c>
      <c r="C310" s="44" t="s">
        <v>404</v>
      </c>
      <c r="D310" s="17" t="s">
        <v>402</v>
      </c>
      <c r="E310" s="44" t="s">
        <v>31</v>
      </c>
      <c r="F310" s="45" t="s">
        <v>24</v>
      </c>
      <c r="G310" s="45" t="s">
        <v>29</v>
      </c>
      <c r="H310" s="46">
        <v>45000</v>
      </c>
      <c r="I310" s="46">
        <v>1291.5</v>
      </c>
      <c r="J310" s="46">
        <v>0</v>
      </c>
      <c r="K310" s="46">
        <v>1368</v>
      </c>
      <c r="L310" s="46">
        <v>175</v>
      </c>
      <c r="M310" s="46">
        <v>2834.5</v>
      </c>
      <c r="N310" s="46">
        <v>42165.5</v>
      </c>
      <c r="O310" s="47">
        <v>44805</v>
      </c>
      <c r="P310" s="48">
        <v>44985</v>
      </c>
      <c r="Q310" s="1">
        <f>VLOOKUP(D310,'[1]CLASIFICACION DE CARGOS'!J:K,2,0)</f>
        <v>16.2</v>
      </c>
      <c r="R310" s="1">
        <f>VLOOKUP(E310,'[1]CLASIFICACION DE CARGOS'!A:B,2,0)</f>
        <v>9</v>
      </c>
      <c r="S310" s="1">
        <f t="shared" si="7"/>
        <v>0</v>
      </c>
      <c r="U310" s="49"/>
      <c r="V310" s="50"/>
    </row>
    <row r="311" spans="1:22" ht="30" customHeight="1" x14ac:dyDescent="0.25">
      <c r="A311" s="15">
        <f t="shared" si="8"/>
        <v>252</v>
      </c>
      <c r="B311" s="16">
        <v>115475758</v>
      </c>
      <c r="C311" s="44" t="s">
        <v>405</v>
      </c>
      <c r="D311" s="17" t="s">
        <v>402</v>
      </c>
      <c r="E311" s="44" t="s">
        <v>406</v>
      </c>
      <c r="F311" s="45" t="s">
        <v>24</v>
      </c>
      <c r="G311" s="45" t="s">
        <v>25</v>
      </c>
      <c r="H311" s="46">
        <v>70000</v>
      </c>
      <c r="I311" s="46">
        <v>2009</v>
      </c>
      <c r="J311" s="46">
        <v>5368.48</v>
      </c>
      <c r="K311" s="46">
        <v>2128</v>
      </c>
      <c r="L311" s="46">
        <v>125</v>
      </c>
      <c r="M311" s="46">
        <v>9630.48</v>
      </c>
      <c r="N311" s="46">
        <v>60369.52</v>
      </c>
      <c r="O311" s="47">
        <v>44805</v>
      </c>
      <c r="P311" s="48">
        <v>44985</v>
      </c>
      <c r="Q311" s="1">
        <f>VLOOKUP(D311,'[1]CLASIFICACION DE CARGOS'!J:K,2,0)</f>
        <v>16.2</v>
      </c>
      <c r="R311" s="1">
        <f>VLOOKUP(E311,'[1]CLASIFICACION DE CARGOS'!A:B,2,0)</f>
        <v>9</v>
      </c>
      <c r="S311" s="1">
        <f t="shared" si="7"/>
        <v>0</v>
      </c>
      <c r="U311" s="49"/>
      <c r="V311" s="50"/>
    </row>
    <row r="312" spans="1:22" ht="30" customHeight="1" x14ac:dyDescent="0.25">
      <c r="A312" s="15">
        <f t="shared" si="8"/>
        <v>253</v>
      </c>
      <c r="B312" s="16">
        <v>40220275834</v>
      </c>
      <c r="C312" s="44" t="s">
        <v>407</v>
      </c>
      <c r="D312" s="17" t="s">
        <v>402</v>
      </c>
      <c r="E312" s="44" t="s">
        <v>406</v>
      </c>
      <c r="F312" s="45" t="s">
        <v>24</v>
      </c>
      <c r="G312" s="45" t="s">
        <v>29</v>
      </c>
      <c r="H312" s="46">
        <v>60000</v>
      </c>
      <c r="I312" s="46">
        <v>1722</v>
      </c>
      <c r="J312" s="46">
        <v>3486.68</v>
      </c>
      <c r="K312" s="46">
        <v>1824</v>
      </c>
      <c r="L312" s="46">
        <v>125</v>
      </c>
      <c r="M312" s="46">
        <v>7157.68</v>
      </c>
      <c r="N312" s="46">
        <v>52842.32</v>
      </c>
      <c r="O312" s="47">
        <v>44805</v>
      </c>
      <c r="P312" s="48">
        <v>44985</v>
      </c>
      <c r="Q312" s="1">
        <f>VLOOKUP(D312,'[1]CLASIFICACION DE CARGOS'!J:K,2,0)</f>
        <v>16.2</v>
      </c>
      <c r="R312" s="1">
        <f>VLOOKUP(E312,'[1]CLASIFICACION DE CARGOS'!A:B,2,0)</f>
        <v>9</v>
      </c>
      <c r="S312" s="1">
        <f t="shared" si="7"/>
        <v>0</v>
      </c>
      <c r="U312" s="49"/>
      <c r="V312" s="50"/>
    </row>
    <row r="313" spans="1:22" ht="30" customHeight="1" x14ac:dyDescent="0.25">
      <c r="A313" s="15">
        <f t="shared" si="8"/>
        <v>254</v>
      </c>
      <c r="B313" s="16">
        <v>1900178631</v>
      </c>
      <c r="C313" s="44" t="s">
        <v>408</v>
      </c>
      <c r="D313" s="17" t="s">
        <v>402</v>
      </c>
      <c r="E313" s="44" t="s">
        <v>31</v>
      </c>
      <c r="F313" s="45" t="s">
        <v>24</v>
      </c>
      <c r="G313" s="45" t="s">
        <v>25</v>
      </c>
      <c r="H313" s="46">
        <v>70000</v>
      </c>
      <c r="I313" s="46">
        <v>2009</v>
      </c>
      <c r="J313" s="46">
        <v>5368.48</v>
      </c>
      <c r="K313" s="46">
        <v>2128</v>
      </c>
      <c r="L313" s="46">
        <v>6528.33</v>
      </c>
      <c r="M313" s="46">
        <v>16033.81</v>
      </c>
      <c r="N313" s="46">
        <v>53966.19</v>
      </c>
      <c r="O313" s="47">
        <v>44713</v>
      </c>
      <c r="P313" s="48">
        <v>44895</v>
      </c>
      <c r="Q313" s="1">
        <f>VLOOKUP(D313,'[1]CLASIFICACION DE CARGOS'!J:K,2,0)</f>
        <v>16.2</v>
      </c>
      <c r="R313" s="1">
        <f>VLOOKUP(E313,'[1]CLASIFICACION DE CARGOS'!A:B,2,0)</f>
        <v>9</v>
      </c>
      <c r="S313" s="1">
        <f t="shared" ref="S313:S398" si="9">IF(Q313=Q312,0,1)</f>
        <v>0</v>
      </c>
      <c r="U313" s="49"/>
      <c r="V313" s="50"/>
    </row>
    <row r="314" spans="1:22" ht="30" customHeight="1" x14ac:dyDescent="0.25">
      <c r="A314" s="15">
        <f t="shared" si="8"/>
        <v>255</v>
      </c>
      <c r="B314" s="16">
        <v>40210917007</v>
      </c>
      <c r="C314" s="44" t="s">
        <v>409</v>
      </c>
      <c r="D314" s="17" t="s">
        <v>402</v>
      </c>
      <c r="E314" s="44" t="s">
        <v>406</v>
      </c>
      <c r="F314" s="45" t="s">
        <v>24</v>
      </c>
      <c r="G314" s="45" t="s">
        <v>29</v>
      </c>
      <c r="H314" s="46">
        <v>60000</v>
      </c>
      <c r="I314" s="46">
        <v>1722</v>
      </c>
      <c r="J314" s="46">
        <v>3486.68</v>
      </c>
      <c r="K314" s="46">
        <v>1824</v>
      </c>
      <c r="L314" s="46">
        <v>125</v>
      </c>
      <c r="M314" s="46">
        <v>7157.68</v>
      </c>
      <c r="N314" s="46">
        <v>52842.32</v>
      </c>
      <c r="O314" s="47">
        <v>44866</v>
      </c>
      <c r="P314" s="48">
        <v>45046</v>
      </c>
      <c r="Q314" s="1">
        <f>VLOOKUP(D314,'[1]CLASIFICACION DE CARGOS'!J:K,2,0)</f>
        <v>16.2</v>
      </c>
      <c r="R314" s="1">
        <f>VLOOKUP(E314,'[1]CLASIFICACION DE CARGOS'!A:B,2,0)</f>
        <v>9</v>
      </c>
      <c r="S314" s="1">
        <f t="shared" si="9"/>
        <v>0</v>
      </c>
      <c r="U314" s="49"/>
      <c r="V314" s="50"/>
    </row>
    <row r="315" spans="1:22" ht="30" customHeight="1" x14ac:dyDescent="0.25">
      <c r="A315" s="15">
        <f t="shared" si="8"/>
        <v>256</v>
      </c>
      <c r="B315" s="16">
        <v>118091354</v>
      </c>
      <c r="C315" s="44" t="s">
        <v>410</v>
      </c>
      <c r="D315" s="17" t="s">
        <v>402</v>
      </c>
      <c r="E315" s="44" t="s">
        <v>411</v>
      </c>
      <c r="F315" s="45" t="s">
        <v>24</v>
      </c>
      <c r="G315" s="45" t="s">
        <v>29</v>
      </c>
      <c r="H315" s="46">
        <v>45000</v>
      </c>
      <c r="I315" s="46">
        <v>1291.5</v>
      </c>
      <c r="J315" s="46">
        <v>0</v>
      </c>
      <c r="K315" s="46">
        <v>1368</v>
      </c>
      <c r="L315" s="46">
        <v>1275</v>
      </c>
      <c r="M315" s="46">
        <v>3934.5</v>
      </c>
      <c r="N315" s="46">
        <v>41065.5</v>
      </c>
      <c r="O315" s="47">
        <v>44805</v>
      </c>
      <c r="P315" s="48">
        <v>44985</v>
      </c>
      <c r="Q315" s="1">
        <f>VLOOKUP(D315,'[1]CLASIFICACION DE CARGOS'!J:K,2,0)</f>
        <v>16.2</v>
      </c>
      <c r="R315" s="1">
        <f>VLOOKUP(E315,'[1]CLASIFICACION DE CARGOS'!A:B,2,0)</f>
        <v>10</v>
      </c>
      <c r="S315" s="1">
        <f t="shared" si="9"/>
        <v>0</v>
      </c>
      <c r="U315" s="49"/>
      <c r="V315" s="50"/>
    </row>
    <row r="316" spans="1:22" ht="30" customHeight="1" x14ac:dyDescent="0.25">
      <c r="A316" s="15" t="str">
        <f t="shared" si="8"/>
        <v/>
      </c>
      <c r="B316" s="10"/>
      <c r="C316" s="11" t="str">
        <f>D317</f>
        <v>DEPARTAMENTO DE SERVICIOS GENERALES</v>
      </c>
      <c r="D316" s="12" t="s">
        <v>20</v>
      </c>
      <c r="E316" s="12" t="s">
        <v>20</v>
      </c>
      <c r="F316" s="12" t="s">
        <v>20</v>
      </c>
      <c r="G316" s="12" t="s">
        <v>20</v>
      </c>
      <c r="H316" s="12" t="s">
        <v>20</v>
      </c>
      <c r="I316" s="12" t="s">
        <v>20</v>
      </c>
      <c r="J316" s="12" t="s">
        <v>20</v>
      </c>
      <c r="K316" s="12" t="s">
        <v>20</v>
      </c>
      <c r="L316" s="12" t="s">
        <v>20</v>
      </c>
      <c r="M316" s="12" t="s">
        <v>20</v>
      </c>
      <c r="N316" s="12" t="s">
        <v>20</v>
      </c>
      <c r="O316" s="13"/>
      <c r="P316" s="14"/>
    </row>
    <row r="317" spans="1:22" ht="30" customHeight="1" x14ac:dyDescent="0.25">
      <c r="A317" s="15">
        <f t="shared" si="8"/>
        <v>257</v>
      </c>
      <c r="B317" s="16">
        <v>101611721</v>
      </c>
      <c r="C317" s="44" t="s">
        <v>412</v>
      </c>
      <c r="D317" s="17" t="s">
        <v>413</v>
      </c>
      <c r="E317" s="44" t="s">
        <v>414</v>
      </c>
      <c r="F317" s="45" t="s">
        <v>24</v>
      </c>
      <c r="G317" s="45" t="s">
        <v>25</v>
      </c>
      <c r="H317" s="46">
        <v>125000</v>
      </c>
      <c r="I317" s="46">
        <v>3587.5</v>
      </c>
      <c r="J317" s="46">
        <v>17985.990000000002</v>
      </c>
      <c r="K317" s="46">
        <v>3800</v>
      </c>
      <c r="L317" s="46">
        <v>125</v>
      </c>
      <c r="M317" s="46">
        <v>25498.49</v>
      </c>
      <c r="N317" s="46">
        <v>99501.51</v>
      </c>
      <c r="O317" s="47">
        <v>44851</v>
      </c>
      <c r="P317" s="48">
        <v>45033</v>
      </c>
      <c r="Q317" s="1">
        <f>VLOOKUP(D317,'[1]CLASIFICACION DE CARGOS'!J:K,2,0)</f>
        <v>16.3</v>
      </c>
      <c r="R317" s="1">
        <f>VLOOKUP(E317,'[1]CLASIFICACION DE CARGOS'!A:B,2,0)</f>
        <v>6</v>
      </c>
      <c r="S317" s="1">
        <f>IF(Q317=Q315,0,1)</f>
        <v>1</v>
      </c>
      <c r="U317" s="49"/>
      <c r="V317" s="50"/>
    </row>
    <row r="318" spans="1:22" ht="30" customHeight="1" x14ac:dyDescent="0.25">
      <c r="A318" s="15" t="str">
        <f t="shared" si="8"/>
        <v/>
      </c>
      <c r="B318" s="10"/>
      <c r="C318" s="11" t="str">
        <f>D319</f>
        <v>DIVISION DE TRANSPORTACION</v>
      </c>
      <c r="D318" s="12" t="s">
        <v>20</v>
      </c>
      <c r="E318" s="12" t="s">
        <v>20</v>
      </c>
      <c r="F318" s="12" t="s">
        <v>20</v>
      </c>
      <c r="G318" s="12" t="s">
        <v>20</v>
      </c>
      <c r="H318" s="12" t="s">
        <v>20</v>
      </c>
      <c r="I318" s="12" t="s">
        <v>20</v>
      </c>
      <c r="J318" s="12" t="s">
        <v>20</v>
      </c>
      <c r="K318" s="12" t="s">
        <v>20</v>
      </c>
      <c r="L318" s="12" t="s">
        <v>20</v>
      </c>
      <c r="M318" s="12" t="s">
        <v>20</v>
      </c>
      <c r="N318" s="12" t="s">
        <v>20</v>
      </c>
      <c r="O318" s="13"/>
      <c r="P318" s="14"/>
    </row>
    <row r="319" spans="1:22" ht="30" customHeight="1" x14ac:dyDescent="0.25">
      <c r="A319" s="15">
        <f t="shared" si="8"/>
        <v>258</v>
      </c>
      <c r="B319" s="16">
        <v>2300996838</v>
      </c>
      <c r="C319" s="44" t="s">
        <v>415</v>
      </c>
      <c r="D319" s="17" t="s">
        <v>416</v>
      </c>
      <c r="E319" s="44" t="s">
        <v>417</v>
      </c>
      <c r="F319" s="45" t="s">
        <v>24</v>
      </c>
      <c r="G319" s="45" t="s">
        <v>25</v>
      </c>
      <c r="H319" s="46">
        <v>90000</v>
      </c>
      <c r="I319" s="46">
        <v>2583</v>
      </c>
      <c r="J319" s="46">
        <v>9375.01</v>
      </c>
      <c r="K319" s="46">
        <v>2736</v>
      </c>
      <c r="L319" s="46">
        <v>1637.45</v>
      </c>
      <c r="M319" s="46">
        <v>16331.46</v>
      </c>
      <c r="N319" s="46">
        <v>73668.539999999994</v>
      </c>
      <c r="O319" s="47">
        <v>44774</v>
      </c>
      <c r="P319" s="48">
        <v>44957</v>
      </c>
      <c r="Q319" s="1">
        <f>VLOOKUP(D319,'[1]CLASIFICACION DE CARGOS'!J:K,2,0)</f>
        <v>16.309999999999999</v>
      </c>
      <c r="R319" s="1">
        <f>VLOOKUP(E319,'[1]CLASIFICACION DE CARGOS'!A:B,2,0)</f>
        <v>6</v>
      </c>
      <c r="S319" s="1">
        <f>IF(Q319=Q317,0,1)</f>
        <v>1</v>
      </c>
      <c r="U319" s="49"/>
      <c r="V319" s="50"/>
    </row>
    <row r="320" spans="1:22" ht="30" customHeight="1" x14ac:dyDescent="0.25">
      <c r="A320" s="15">
        <f t="shared" si="8"/>
        <v>259</v>
      </c>
      <c r="B320" s="16">
        <v>112806765</v>
      </c>
      <c r="C320" s="44" t="s">
        <v>418</v>
      </c>
      <c r="D320" s="17" t="s">
        <v>416</v>
      </c>
      <c r="E320" s="44" t="s">
        <v>307</v>
      </c>
      <c r="F320" s="45" t="s">
        <v>24</v>
      </c>
      <c r="G320" s="45" t="s">
        <v>25</v>
      </c>
      <c r="H320" s="46">
        <v>55000</v>
      </c>
      <c r="I320" s="46">
        <v>1578.5</v>
      </c>
      <c r="J320" s="46">
        <v>2559.6799999999998</v>
      </c>
      <c r="K320" s="46">
        <v>1672</v>
      </c>
      <c r="L320" s="46">
        <v>125</v>
      </c>
      <c r="M320" s="46">
        <v>5935.18</v>
      </c>
      <c r="N320" s="46">
        <v>49064.82</v>
      </c>
      <c r="O320" s="47">
        <v>44774</v>
      </c>
      <c r="P320" s="48">
        <v>44957</v>
      </c>
      <c r="Q320" s="1">
        <f>VLOOKUP(D320,'[1]CLASIFICACION DE CARGOS'!J:K,2,0)</f>
        <v>16.309999999999999</v>
      </c>
      <c r="R320" s="1">
        <f>VLOOKUP(E320,'[1]CLASIFICACION DE CARGOS'!A:B,2,0)</f>
        <v>10</v>
      </c>
      <c r="S320" s="1">
        <f t="shared" si="9"/>
        <v>0</v>
      </c>
      <c r="U320" s="49"/>
      <c r="V320" s="50"/>
    </row>
    <row r="321" spans="1:22" ht="30" customHeight="1" x14ac:dyDescent="0.25">
      <c r="A321" s="15">
        <f t="shared" si="8"/>
        <v>260</v>
      </c>
      <c r="B321" s="16">
        <v>118726827</v>
      </c>
      <c r="C321" s="44" t="s">
        <v>419</v>
      </c>
      <c r="D321" s="17" t="s">
        <v>416</v>
      </c>
      <c r="E321" s="44" t="s">
        <v>307</v>
      </c>
      <c r="F321" s="45" t="s">
        <v>24</v>
      </c>
      <c r="G321" s="45" t="s">
        <v>25</v>
      </c>
      <c r="H321" s="46">
        <v>55000</v>
      </c>
      <c r="I321" s="46">
        <v>1578.5</v>
      </c>
      <c r="J321" s="46">
        <v>2559.6799999999998</v>
      </c>
      <c r="K321" s="46">
        <v>1672</v>
      </c>
      <c r="L321" s="46">
        <v>125</v>
      </c>
      <c r="M321" s="46">
        <v>5935.18</v>
      </c>
      <c r="N321" s="46">
        <v>49064.82</v>
      </c>
      <c r="O321" s="47">
        <v>44774</v>
      </c>
      <c r="P321" s="48">
        <v>44957</v>
      </c>
      <c r="Q321" s="1">
        <f>VLOOKUP(D321,'[1]CLASIFICACION DE CARGOS'!J:K,2,0)</f>
        <v>16.309999999999999</v>
      </c>
      <c r="R321" s="1">
        <f>VLOOKUP(E321,'[1]CLASIFICACION DE CARGOS'!A:B,2,0)</f>
        <v>10</v>
      </c>
      <c r="S321" s="1">
        <f t="shared" si="9"/>
        <v>0</v>
      </c>
      <c r="U321" s="49"/>
      <c r="V321" s="50"/>
    </row>
    <row r="322" spans="1:22" ht="30" customHeight="1" x14ac:dyDescent="0.25">
      <c r="A322" s="15">
        <f t="shared" si="8"/>
        <v>261</v>
      </c>
      <c r="B322" s="16">
        <v>112777883</v>
      </c>
      <c r="C322" s="44" t="s">
        <v>420</v>
      </c>
      <c r="D322" s="17" t="s">
        <v>416</v>
      </c>
      <c r="E322" s="44" t="s">
        <v>307</v>
      </c>
      <c r="F322" s="45" t="s">
        <v>24</v>
      </c>
      <c r="G322" s="45" t="s">
        <v>29</v>
      </c>
      <c r="H322" s="46">
        <v>50000</v>
      </c>
      <c r="I322" s="46">
        <v>1435</v>
      </c>
      <c r="J322" s="46">
        <v>1854</v>
      </c>
      <c r="K322" s="46">
        <v>1520</v>
      </c>
      <c r="L322" s="46">
        <v>5725</v>
      </c>
      <c r="M322" s="46">
        <v>10534</v>
      </c>
      <c r="N322" s="46">
        <v>39466</v>
      </c>
      <c r="O322" s="47">
        <v>44774</v>
      </c>
      <c r="P322" s="48">
        <v>44957</v>
      </c>
      <c r="Q322" s="1">
        <f>VLOOKUP(D322,'[1]CLASIFICACION DE CARGOS'!J:K,2,0)</f>
        <v>16.309999999999999</v>
      </c>
      <c r="R322" s="1">
        <f>VLOOKUP(E322,'[1]CLASIFICACION DE CARGOS'!A:B,2,0)</f>
        <v>10</v>
      </c>
      <c r="S322" s="1">
        <f t="shared" si="9"/>
        <v>0</v>
      </c>
      <c r="U322" s="49"/>
      <c r="V322" s="50"/>
    </row>
    <row r="323" spans="1:22" ht="30" customHeight="1" x14ac:dyDescent="0.25">
      <c r="A323" s="15">
        <f t="shared" si="8"/>
        <v>262</v>
      </c>
      <c r="B323" s="16">
        <v>115091597</v>
      </c>
      <c r="C323" s="44" t="s">
        <v>421</v>
      </c>
      <c r="D323" s="17" t="s">
        <v>416</v>
      </c>
      <c r="E323" s="44" t="s">
        <v>307</v>
      </c>
      <c r="F323" s="45" t="s">
        <v>24</v>
      </c>
      <c r="G323" s="45" t="s">
        <v>25</v>
      </c>
      <c r="H323" s="46">
        <v>50000</v>
      </c>
      <c r="I323" s="46">
        <v>1435</v>
      </c>
      <c r="J323" s="46">
        <v>1854</v>
      </c>
      <c r="K323" s="46">
        <v>1520</v>
      </c>
      <c r="L323" s="46">
        <v>125</v>
      </c>
      <c r="M323" s="46">
        <v>4934</v>
      </c>
      <c r="N323" s="46">
        <v>45066</v>
      </c>
      <c r="O323" s="47">
        <v>44805</v>
      </c>
      <c r="P323" s="48">
        <v>44985</v>
      </c>
      <c r="Q323" s="1">
        <f>VLOOKUP(D323,'[1]CLASIFICACION DE CARGOS'!J:K,2,0)</f>
        <v>16.309999999999999</v>
      </c>
      <c r="R323" s="1">
        <f>VLOOKUP(E323,'[1]CLASIFICACION DE CARGOS'!A:B,2,0)</f>
        <v>10</v>
      </c>
      <c r="S323" s="1">
        <f t="shared" si="9"/>
        <v>0</v>
      </c>
      <c r="U323" s="49"/>
      <c r="V323" s="50"/>
    </row>
    <row r="324" spans="1:22" ht="30" customHeight="1" x14ac:dyDescent="0.25">
      <c r="A324" s="15" t="str">
        <f t="shared" si="8"/>
        <v/>
      </c>
      <c r="B324" s="10"/>
      <c r="C324" s="11" t="str">
        <f>D325</f>
        <v>DIVISION DE CORRESPONDENCIA</v>
      </c>
      <c r="D324" s="12" t="s">
        <v>20</v>
      </c>
      <c r="E324" s="12" t="s">
        <v>20</v>
      </c>
      <c r="F324" s="12" t="s">
        <v>20</v>
      </c>
      <c r="G324" s="12" t="s">
        <v>20</v>
      </c>
      <c r="H324" s="12" t="s">
        <v>20</v>
      </c>
      <c r="I324" s="12" t="s">
        <v>20</v>
      </c>
      <c r="J324" s="12" t="s">
        <v>20</v>
      </c>
      <c r="K324" s="12" t="s">
        <v>20</v>
      </c>
      <c r="L324" s="12" t="s">
        <v>20</v>
      </c>
      <c r="M324" s="12" t="s">
        <v>20</v>
      </c>
      <c r="N324" s="12" t="s">
        <v>20</v>
      </c>
      <c r="O324" s="13"/>
      <c r="P324" s="14"/>
    </row>
    <row r="325" spans="1:22" ht="30" customHeight="1" x14ac:dyDescent="0.25">
      <c r="A325" s="15">
        <f t="shared" si="8"/>
        <v>263</v>
      </c>
      <c r="B325" s="16">
        <v>112909973</v>
      </c>
      <c r="C325" s="44" t="s">
        <v>422</v>
      </c>
      <c r="D325" s="17" t="s">
        <v>423</v>
      </c>
      <c r="E325" s="44" t="s">
        <v>424</v>
      </c>
      <c r="F325" s="45" t="s">
        <v>24</v>
      </c>
      <c r="G325" s="45" t="s">
        <v>29</v>
      </c>
      <c r="H325" s="46">
        <v>95000</v>
      </c>
      <c r="I325" s="46">
        <v>2726.5</v>
      </c>
      <c r="J325" s="46">
        <v>10929.24</v>
      </c>
      <c r="K325" s="46">
        <v>2888</v>
      </c>
      <c r="L325" s="46">
        <v>125</v>
      </c>
      <c r="M325" s="46">
        <v>16668.740000000002</v>
      </c>
      <c r="N325" s="46">
        <v>78331.259999999995</v>
      </c>
      <c r="O325" s="47">
        <v>44896</v>
      </c>
      <c r="P325" s="48">
        <v>45077</v>
      </c>
      <c r="Q325" s="1">
        <f>VLOOKUP(D325,'[1]CLASIFICACION DE CARGOS'!J:K,2,0)</f>
        <v>16.32</v>
      </c>
      <c r="R325" s="1">
        <f>VLOOKUP(E325,'[1]CLASIFICACION DE CARGOS'!A:B,2,0)</f>
        <v>6</v>
      </c>
      <c r="S325" s="1">
        <f>IF(Q325=Q323,0,1)</f>
        <v>1</v>
      </c>
      <c r="U325" s="49"/>
      <c r="V325" s="50"/>
    </row>
    <row r="326" spans="1:22" ht="30" customHeight="1" x14ac:dyDescent="0.25">
      <c r="A326" s="15" t="str">
        <f t="shared" si="8"/>
        <v/>
      </c>
      <c r="B326" s="10"/>
      <c r="C326" s="11" t="str">
        <f>D327</f>
        <v>DIVISION DE ALMACEN Y SUMINISTRO</v>
      </c>
      <c r="D326" s="12" t="s">
        <v>20</v>
      </c>
      <c r="E326" s="12" t="s">
        <v>20</v>
      </c>
      <c r="F326" s="12" t="s">
        <v>20</v>
      </c>
      <c r="G326" s="12" t="s">
        <v>20</v>
      </c>
      <c r="H326" s="12" t="s">
        <v>20</v>
      </c>
      <c r="I326" s="12" t="s">
        <v>20</v>
      </c>
      <c r="J326" s="12" t="s">
        <v>20</v>
      </c>
      <c r="K326" s="12" t="s">
        <v>20</v>
      </c>
      <c r="L326" s="12" t="s">
        <v>20</v>
      </c>
      <c r="M326" s="12" t="s">
        <v>20</v>
      </c>
      <c r="N326" s="12" t="s">
        <v>20</v>
      </c>
      <c r="O326" s="13"/>
      <c r="P326" s="14"/>
    </row>
    <row r="327" spans="1:22" ht="30" customHeight="1" x14ac:dyDescent="0.25">
      <c r="A327" s="15">
        <f t="shared" si="8"/>
        <v>264</v>
      </c>
      <c r="B327" s="16">
        <v>117271858</v>
      </c>
      <c r="C327" s="44" t="s">
        <v>425</v>
      </c>
      <c r="D327" s="17" t="s">
        <v>426</v>
      </c>
      <c r="E327" s="44" t="s">
        <v>307</v>
      </c>
      <c r="F327" s="45" t="s">
        <v>24</v>
      </c>
      <c r="G327" s="45" t="s">
        <v>25</v>
      </c>
      <c r="H327" s="46">
        <v>50000</v>
      </c>
      <c r="I327" s="46">
        <v>1435</v>
      </c>
      <c r="J327" s="46">
        <v>1854</v>
      </c>
      <c r="K327" s="46">
        <v>1520</v>
      </c>
      <c r="L327" s="46">
        <v>125</v>
      </c>
      <c r="M327" s="46">
        <v>4934</v>
      </c>
      <c r="N327" s="46">
        <v>45066</v>
      </c>
      <c r="O327" s="47">
        <v>44805</v>
      </c>
      <c r="P327" s="48">
        <v>44985</v>
      </c>
      <c r="Q327" s="1">
        <f>VLOOKUP(D327,'[1]CLASIFICACION DE CARGOS'!J:K,2,0)</f>
        <v>16.329999999999998</v>
      </c>
      <c r="R327" s="1">
        <f>VLOOKUP(E327,'[1]CLASIFICACION DE CARGOS'!A:B,2,0)</f>
        <v>10</v>
      </c>
      <c r="S327" s="1">
        <f>IF(Q327=Q325,0,1)</f>
        <v>1</v>
      </c>
      <c r="U327" s="49"/>
      <c r="V327" s="50"/>
    </row>
    <row r="328" spans="1:22" ht="30" customHeight="1" x14ac:dyDescent="0.25">
      <c r="A328" s="15" t="str">
        <f t="shared" si="8"/>
        <v/>
      </c>
      <c r="B328" s="10"/>
      <c r="C328" s="11" t="str">
        <f>D329</f>
        <v>DIVISION DE MANTENIMIENTO Y MAYORDOMIA</v>
      </c>
      <c r="D328" s="12" t="s">
        <v>20</v>
      </c>
      <c r="E328" s="12" t="s">
        <v>20</v>
      </c>
      <c r="F328" s="12" t="s">
        <v>20</v>
      </c>
      <c r="G328" s="12" t="s">
        <v>20</v>
      </c>
      <c r="H328" s="12" t="s">
        <v>20</v>
      </c>
      <c r="I328" s="12" t="s">
        <v>20</v>
      </c>
      <c r="J328" s="12" t="s">
        <v>20</v>
      </c>
      <c r="K328" s="12" t="s">
        <v>20</v>
      </c>
      <c r="L328" s="12" t="s">
        <v>20</v>
      </c>
      <c r="M328" s="12" t="s">
        <v>20</v>
      </c>
      <c r="N328" s="12" t="s">
        <v>20</v>
      </c>
      <c r="O328" s="13"/>
      <c r="P328" s="14"/>
    </row>
    <row r="329" spans="1:22" ht="30" customHeight="1" x14ac:dyDescent="0.25">
      <c r="A329" s="15">
        <f t="shared" si="8"/>
        <v>265</v>
      </c>
      <c r="B329" s="16">
        <v>40224003307</v>
      </c>
      <c r="C329" s="44" t="s">
        <v>427</v>
      </c>
      <c r="D329" s="17" t="s">
        <v>428</v>
      </c>
      <c r="E329" s="44" t="s">
        <v>55</v>
      </c>
      <c r="F329" s="45" t="s">
        <v>24</v>
      </c>
      <c r="G329" s="45" t="s">
        <v>25</v>
      </c>
      <c r="H329" s="46">
        <v>95000</v>
      </c>
      <c r="I329" s="46">
        <v>2726.5</v>
      </c>
      <c r="J329" s="46">
        <v>10929.24</v>
      </c>
      <c r="K329" s="46">
        <v>2888</v>
      </c>
      <c r="L329" s="46">
        <v>125</v>
      </c>
      <c r="M329" s="46">
        <v>16668.740000000002</v>
      </c>
      <c r="N329" s="46">
        <v>78331.259999999995</v>
      </c>
      <c r="O329" s="47">
        <v>44837</v>
      </c>
      <c r="P329" s="48">
        <v>44988</v>
      </c>
      <c r="Q329" s="1">
        <f>VLOOKUP(D329,'[1]CLASIFICACION DE CARGOS'!J:K,2,0)</f>
        <v>16.34</v>
      </c>
      <c r="R329" s="1">
        <f>VLOOKUP(E329,'[1]CLASIFICACION DE CARGOS'!A:B,2,0)</f>
        <v>6</v>
      </c>
      <c r="S329" s="1">
        <f>IF(Q329=Q327,0,1)</f>
        <v>1</v>
      </c>
      <c r="U329" s="49"/>
      <c r="V329" s="50"/>
    </row>
    <row r="330" spans="1:22" ht="30" customHeight="1" x14ac:dyDescent="0.25">
      <c r="A330" s="15">
        <f t="shared" si="8"/>
        <v>266</v>
      </c>
      <c r="B330" s="16">
        <v>105640361</v>
      </c>
      <c r="C330" s="44" t="s">
        <v>429</v>
      </c>
      <c r="D330" s="17" t="s">
        <v>428</v>
      </c>
      <c r="E330" s="44" t="s">
        <v>430</v>
      </c>
      <c r="F330" s="45" t="s">
        <v>24</v>
      </c>
      <c r="G330" s="45" t="s">
        <v>25</v>
      </c>
      <c r="H330" s="46">
        <v>45000</v>
      </c>
      <c r="I330" s="46">
        <v>1291.5</v>
      </c>
      <c r="J330" s="46">
        <v>1148.33</v>
      </c>
      <c r="K330" s="46">
        <v>1368</v>
      </c>
      <c r="L330" s="46">
        <v>7275</v>
      </c>
      <c r="M330" s="46">
        <v>11082.83</v>
      </c>
      <c r="N330" s="46">
        <v>33917.17</v>
      </c>
      <c r="O330" s="47">
        <v>44805</v>
      </c>
      <c r="P330" s="48">
        <v>44985</v>
      </c>
      <c r="Q330" s="1">
        <f>VLOOKUP(D330,'[1]CLASIFICACION DE CARGOS'!J:K,2,0)</f>
        <v>16.34</v>
      </c>
      <c r="R330" s="1">
        <f>VLOOKUP(E330,'[1]CLASIFICACION DE CARGOS'!A:B,2,0)</f>
        <v>10</v>
      </c>
      <c r="S330" s="1">
        <f t="shared" si="9"/>
        <v>0</v>
      </c>
      <c r="U330" s="49"/>
      <c r="V330" s="50"/>
    </row>
    <row r="331" spans="1:22" ht="30" customHeight="1" x14ac:dyDescent="0.25">
      <c r="A331" s="15">
        <f t="shared" si="8"/>
        <v>267</v>
      </c>
      <c r="B331" s="16">
        <v>9700258560</v>
      </c>
      <c r="C331" s="44" t="s">
        <v>431</v>
      </c>
      <c r="D331" s="20" t="s">
        <v>432</v>
      </c>
      <c r="E331" s="44" t="s">
        <v>433</v>
      </c>
      <c r="F331" s="45" t="s">
        <v>24</v>
      </c>
      <c r="G331" s="45" t="s">
        <v>25</v>
      </c>
      <c r="H331" s="46">
        <v>40000</v>
      </c>
      <c r="I331" s="46">
        <v>1148</v>
      </c>
      <c r="J331" s="46">
        <v>0</v>
      </c>
      <c r="K331" s="46">
        <v>1216</v>
      </c>
      <c r="L331" s="46">
        <v>125</v>
      </c>
      <c r="M331" s="46">
        <v>2489</v>
      </c>
      <c r="N331" s="46">
        <v>37511</v>
      </c>
      <c r="O331" s="47">
        <v>44896</v>
      </c>
      <c r="P331" s="48">
        <v>45077</v>
      </c>
      <c r="Q331" s="1">
        <f>VLOOKUP(D331,'[1]CLASIFICACION DE CARGOS'!J:K,2,0)</f>
        <v>16.34</v>
      </c>
      <c r="R331" s="1">
        <f>VLOOKUP(E331,'[1]CLASIFICACION DE CARGOS'!A:B,2,0)</f>
        <v>13</v>
      </c>
      <c r="S331" s="1">
        <f t="shared" si="9"/>
        <v>0</v>
      </c>
      <c r="U331" s="49"/>
      <c r="V331" s="50"/>
    </row>
    <row r="332" spans="1:22" ht="30" customHeight="1" x14ac:dyDescent="0.25">
      <c r="A332" s="15" t="str">
        <f t="shared" si="8"/>
        <v/>
      </c>
      <c r="B332" s="10"/>
      <c r="C332" s="11" t="str">
        <f>D333</f>
        <v>DEPARTAMENTO DE INGENIERIA Y ARQUITECTUR</v>
      </c>
      <c r="D332" s="12" t="s">
        <v>20</v>
      </c>
      <c r="E332" s="12" t="s">
        <v>20</v>
      </c>
      <c r="F332" s="12" t="s">
        <v>20</v>
      </c>
      <c r="G332" s="12" t="s">
        <v>20</v>
      </c>
      <c r="H332" s="12" t="s">
        <v>20</v>
      </c>
      <c r="I332" s="12" t="s">
        <v>20</v>
      </c>
      <c r="J332" s="12" t="s">
        <v>20</v>
      </c>
      <c r="K332" s="12" t="s">
        <v>20</v>
      </c>
      <c r="L332" s="12" t="s">
        <v>20</v>
      </c>
      <c r="M332" s="12" t="s">
        <v>20</v>
      </c>
      <c r="N332" s="12" t="s">
        <v>20</v>
      </c>
      <c r="O332" s="13"/>
      <c r="P332" s="14"/>
    </row>
    <row r="333" spans="1:22" ht="30" customHeight="1" x14ac:dyDescent="0.25">
      <c r="A333" s="15">
        <f t="shared" si="8"/>
        <v>268</v>
      </c>
      <c r="B333" s="16">
        <v>101163871</v>
      </c>
      <c r="C333" s="44" t="s">
        <v>434</v>
      </c>
      <c r="D333" s="20" t="s">
        <v>435</v>
      </c>
      <c r="E333" s="44" t="s">
        <v>436</v>
      </c>
      <c r="F333" s="45" t="s">
        <v>24</v>
      </c>
      <c r="G333" s="45" t="s">
        <v>25</v>
      </c>
      <c r="H333" s="46">
        <v>40000</v>
      </c>
      <c r="I333" s="46">
        <v>1148</v>
      </c>
      <c r="J333" s="46">
        <v>442.65</v>
      </c>
      <c r="K333" s="46">
        <v>1216</v>
      </c>
      <c r="L333" s="46">
        <v>125</v>
      </c>
      <c r="M333" s="46">
        <v>2931.65</v>
      </c>
      <c r="N333" s="46">
        <v>37068.35</v>
      </c>
      <c r="O333" s="47">
        <v>44643</v>
      </c>
      <c r="P333" s="48">
        <v>44857</v>
      </c>
      <c r="Q333" s="1">
        <f>VLOOKUP(D333,'[1]CLASIFICACION DE CARGOS'!J:K,2,0)</f>
        <v>16.399999999999999</v>
      </c>
      <c r="R333" s="1">
        <f>VLOOKUP(E333,'[1]CLASIFICACION DE CARGOS'!A:B,2,0)</f>
        <v>13</v>
      </c>
      <c r="S333" s="1">
        <f>IF(Q333=Q331,0,1)</f>
        <v>1</v>
      </c>
      <c r="U333" s="49"/>
      <c r="V333" s="50"/>
    </row>
    <row r="334" spans="1:22" ht="30" customHeight="1" x14ac:dyDescent="0.25">
      <c r="A334" s="15">
        <f t="shared" si="8"/>
        <v>269</v>
      </c>
      <c r="B334" s="16">
        <v>3701148086</v>
      </c>
      <c r="C334" s="44" t="s">
        <v>437</v>
      </c>
      <c r="D334" s="17" t="s">
        <v>438</v>
      </c>
      <c r="E334" s="44" t="s">
        <v>439</v>
      </c>
      <c r="F334" s="45" t="s">
        <v>24</v>
      </c>
      <c r="G334" s="45" t="s">
        <v>29</v>
      </c>
      <c r="H334" s="46">
        <v>70000</v>
      </c>
      <c r="I334" s="46">
        <v>2009</v>
      </c>
      <c r="J334" s="46">
        <v>5368.48</v>
      </c>
      <c r="K334" s="46">
        <v>2128</v>
      </c>
      <c r="L334" s="46">
        <v>1193.4000000000001</v>
      </c>
      <c r="M334" s="46">
        <v>10698.88</v>
      </c>
      <c r="N334" s="46">
        <v>59301.120000000003</v>
      </c>
      <c r="O334" s="47">
        <v>44805</v>
      </c>
      <c r="P334" s="48">
        <v>44985</v>
      </c>
      <c r="Q334" s="1">
        <f>VLOOKUP(D334,'[1]CLASIFICACION DE CARGOS'!J:K,2,0)</f>
        <v>16.399999999999999</v>
      </c>
      <c r="R334" s="1">
        <f>VLOOKUP(E334,'[1]CLASIFICACION DE CARGOS'!A:B,2,0)</f>
        <v>13</v>
      </c>
      <c r="S334" s="1">
        <f t="shared" si="9"/>
        <v>0</v>
      </c>
      <c r="U334" s="49"/>
      <c r="V334" s="50"/>
    </row>
    <row r="335" spans="1:22" ht="30" customHeight="1" x14ac:dyDescent="0.25">
      <c r="A335" s="15" t="str">
        <f t="shared" ref="A335:A398" si="10">IF(A334="",A333+1,IF(B335&lt;&gt;"",A334+1,""))</f>
        <v/>
      </c>
      <c r="B335" s="10"/>
      <c r="C335" s="11" t="str">
        <f>D336</f>
        <v>DIRECCION DE PARTICIPACION SOCIAL</v>
      </c>
      <c r="D335" s="12" t="s">
        <v>20</v>
      </c>
      <c r="E335" s="12" t="s">
        <v>20</v>
      </c>
      <c r="F335" s="12" t="s">
        <v>20</v>
      </c>
      <c r="G335" s="12" t="s">
        <v>20</v>
      </c>
      <c r="H335" s="12" t="s">
        <v>20</v>
      </c>
      <c r="I335" s="12" t="s">
        <v>20</v>
      </c>
      <c r="J335" s="12" t="s">
        <v>20</v>
      </c>
      <c r="K335" s="12" t="s">
        <v>20</v>
      </c>
      <c r="L335" s="12" t="s">
        <v>20</v>
      </c>
      <c r="M335" s="12" t="s">
        <v>20</v>
      </c>
      <c r="N335" s="12" t="s">
        <v>20</v>
      </c>
      <c r="O335" s="13"/>
      <c r="P335" s="14"/>
    </row>
    <row r="336" spans="1:22" ht="30" customHeight="1" x14ac:dyDescent="0.25">
      <c r="A336" s="15">
        <f t="shared" si="10"/>
        <v>270</v>
      </c>
      <c r="B336" s="16">
        <v>40213324201</v>
      </c>
      <c r="C336" s="44" t="s">
        <v>440</v>
      </c>
      <c r="D336" s="17" t="s">
        <v>441</v>
      </c>
      <c r="E336" s="44" t="s">
        <v>31</v>
      </c>
      <c r="F336" s="45" t="s">
        <v>24</v>
      </c>
      <c r="G336" s="45" t="s">
        <v>29</v>
      </c>
      <c r="H336" s="46">
        <v>46000</v>
      </c>
      <c r="I336" s="46">
        <v>1320.2</v>
      </c>
      <c r="J336" s="46">
        <v>1289.46</v>
      </c>
      <c r="K336" s="46">
        <v>1398.4</v>
      </c>
      <c r="L336" s="46">
        <v>125</v>
      </c>
      <c r="M336" s="46">
        <v>4133.0600000000004</v>
      </c>
      <c r="N336" s="46">
        <v>41866.94</v>
      </c>
      <c r="O336" s="47">
        <v>44896</v>
      </c>
      <c r="P336" s="48">
        <v>45077</v>
      </c>
      <c r="Q336" s="1">
        <f>VLOOKUP(D336,'[1]CLASIFICACION DE CARGOS'!J:K,2,0)</f>
        <v>17</v>
      </c>
      <c r="R336" s="1">
        <f>VLOOKUP(E336,'[1]CLASIFICACION DE CARGOS'!A:B,2,0)</f>
        <v>9</v>
      </c>
      <c r="S336" s="1">
        <f>IF(Q336=Q334,0,1)</f>
        <v>1</v>
      </c>
      <c r="U336" s="49"/>
      <c r="V336" s="50"/>
    </row>
    <row r="337" spans="1:22" ht="30" customHeight="1" x14ac:dyDescent="0.25">
      <c r="A337" s="15" t="str">
        <f t="shared" si="10"/>
        <v/>
      </c>
      <c r="B337" s="10"/>
      <c r="C337" s="11" t="str">
        <f>D338</f>
        <v>DIRECCION DE INFORMACION AMBIENTAL Y DE RECURSOS NATURALES</v>
      </c>
      <c r="D337" s="12" t="s">
        <v>20</v>
      </c>
      <c r="E337" s="12" t="s">
        <v>20</v>
      </c>
      <c r="F337" s="12" t="s">
        <v>20</v>
      </c>
      <c r="G337" s="12" t="s">
        <v>20</v>
      </c>
      <c r="H337" s="12" t="s">
        <v>20</v>
      </c>
      <c r="I337" s="12" t="s">
        <v>20</v>
      </c>
      <c r="J337" s="12" t="s">
        <v>20</v>
      </c>
      <c r="K337" s="12" t="s">
        <v>20</v>
      </c>
      <c r="L337" s="12" t="s">
        <v>20</v>
      </c>
      <c r="M337" s="12" t="s">
        <v>20</v>
      </c>
      <c r="N337" s="12" t="s">
        <v>20</v>
      </c>
      <c r="O337" s="13"/>
      <c r="P337" s="14"/>
    </row>
    <row r="338" spans="1:22" ht="30" customHeight="1" x14ac:dyDescent="0.25">
      <c r="A338" s="15">
        <f t="shared" si="10"/>
        <v>271</v>
      </c>
      <c r="B338" s="16">
        <v>40221876820</v>
      </c>
      <c r="C338" s="44" t="s">
        <v>442</v>
      </c>
      <c r="D338" s="17" t="s">
        <v>443</v>
      </c>
      <c r="E338" s="44" t="s">
        <v>31</v>
      </c>
      <c r="F338" s="45" t="s">
        <v>24</v>
      </c>
      <c r="G338" s="45" t="s">
        <v>29</v>
      </c>
      <c r="H338" s="46">
        <v>75000</v>
      </c>
      <c r="I338" s="46">
        <v>2152.5</v>
      </c>
      <c r="J338" s="46">
        <v>6309.38</v>
      </c>
      <c r="K338" s="46">
        <v>2280</v>
      </c>
      <c r="L338" s="46">
        <v>6225</v>
      </c>
      <c r="M338" s="46">
        <v>16966.88</v>
      </c>
      <c r="N338" s="46">
        <v>58033.120000000003</v>
      </c>
      <c r="O338" s="47">
        <v>44805</v>
      </c>
      <c r="P338" s="48">
        <v>44985</v>
      </c>
      <c r="Q338" s="1">
        <f>VLOOKUP(D338,'[1]CLASIFICACION DE CARGOS'!J:K,2,0)</f>
        <v>18</v>
      </c>
      <c r="R338" s="1">
        <f>VLOOKUP(E338,'[1]CLASIFICACION DE CARGOS'!A:B,2,0)</f>
        <v>9</v>
      </c>
      <c r="S338" s="1">
        <f>IF(Q338=Q336,0,1)</f>
        <v>1</v>
      </c>
      <c r="U338" s="49"/>
      <c r="V338" s="50"/>
    </row>
    <row r="339" spans="1:22" ht="30" customHeight="1" x14ac:dyDescent="0.25">
      <c r="A339" s="15">
        <f t="shared" si="10"/>
        <v>272</v>
      </c>
      <c r="B339" s="16">
        <v>1800618090</v>
      </c>
      <c r="C339" s="44" t="s">
        <v>444</v>
      </c>
      <c r="D339" s="17" t="s">
        <v>443</v>
      </c>
      <c r="E339" s="44" t="s">
        <v>445</v>
      </c>
      <c r="F339" s="45" t="s">
        <v>24</v>
      </c>
      <c r="G339" s="45" t="s">
        <v>25</v>
      </c>
      <c r="H339" s="46">
        <v>18000</v>
      </c>
      <c r="I339" s="46">
        <v>516.6</v>
      </c>
      <c r="J339" s="46">
        <v>0</v>
      </c>
      <c r="K339" s="46">
        <v>547.20000000000005</v>
      </c>
      <c r="L339" s="46">
        <v>125</v>
      </c>
      <c r="M339" s="46">
        <v>1188.8</v>
      </c>
      <c r="N339" s="46">
        <v>16811.2</v>
      </c>
      <c r="O339" s="47">
        <v>44684</v>
      </c>
      <c r="P339" s="48">
        <v>44807</v>
      </c>
      <c r="Q339" s="1">
        <f>VLOOKUP(D339,'[1]CLASIFICACION DE CARGOS'!J:K,2,0)</f>
        <v>18</v>
      </c>
      <c r="R339" s="1">
        <f>VLOOKUP(E339,'[1]CLASIFICACION DE CARGOS'!A:B,2,0)</f>
        <v>10</v>
      </c>
      <c r="S339" s="1">
        <f t="shared" si="9"/>
        <v>0</v>
      </c>
      <c r="U339" s="49"/>
      <c r="V339" s="50"/>
    </row>
    <row r="340" spans="1:22" ht="30" customHeight="1" x14ac:dyDescent="0.25">
      <c r="A340" s="15">
        <f t="shared" si="10"/>
        <v>273</v>
      </c>
      <c r="B340" s="16">
        <v>5000410422</v>
      </c>
      <c r="C340" s="44" t="s">
        <v>446</v>
      </c>
      <c r="D340" s="17" t="s">
        <v>443</v>
      </c>
      <c r="E340" s="44" t="s">
        <v>445</v>
      </c>
      <c r="F340" s="45" t="s">
        <v>24</v>
      </c>
      <c r="G340" s="45" t="s">
        <v>25</v>
      </c>
      <c r="H340" s="46">
        <v>18000</v>
      </c>
      <c r="I340" s="46">
        <v>516.6</v>
      </c>
      <c r="J340" s="46">
        <v>0</v>
      </c>
      <c r="K340" s="46">
        <v>547.20000000000005</v>
      </c>
      <c r="L340" s="46">
        <v>125</v>
      </c>
      <c r="M340" s="46">
        <v>1188.8</v>
      </c>
      <c r="N340" s="46">
        <v>16811.2</v>
      </c>
      <c r="O340" s="47">
        <v>44593</v>
      </c>
      <c r="P340" s="48">
        <v>44803</v>
      </c>
      <c r="Q340" s="1">
        <f>VLOOKUP(D340,'[1]CLASIFICACION DE CARGOS'!J:K,2,0)</f>
        <v>18</v>
      </c>
      <c r="R340" s="1">
        <f>VLOOKUP(E340,'[1]CLASIFICACION DE CARGOS'!A:B,2,0)</f>
        <v>10</v>
      </c>
      <c r="S340" s="1">
        <f t="shared" si="9"/>
        <v>0</v>
      </c>
      <c r="U340" s="49"/>
      <c r="V340" s="50"/>
    </row>
    <row r="341" spans="1:22" ht="30" customHeight="1" x14ac:dyDescent="0.25">
      <c r="A341" s="15">
        <f t="shared" si="10"/>
        <v>274</v>
      </c>
      <c r="B341" s="16">
        <v>101856839</v>
      </c>
      <c r="C341" s="44" t="s">
        <v>447</v>
      </c>
      <c r="D341" s="17" t="s">
        <v>443</v>
      </c>
      <c r="E341" s="44" t="s">
        <v>448</v>
      </c>
      <c r="F341" s="45" t="s">
        <v>24</v>
      </c>
      <c r="G341" s="45" t="s">
        <v>25</v>
      </c>
      <c r="H341" s="46">
        <v>50000</v>
      </c>
      <c r="I341" s="46">
        <v>1435</v>
      </c>
      <c r="J341" s="46">
        <v>1854</v>
      </c>
      <c r="K341" s="46">
        <v>1520</v>
      </c>
      <c r="L341" s="46">
        <v>125</v>
      </c>
      <c r="M341" s="46">
        <v>4934</v>
      </c>
      <c r="N341" s="46">
        <v>45066</v>
      </c>
      <c r="O341" s="47">
        <v>44896</v>
      </c>
      <c r="P341" s="48">
        <v>45077</v>
      </c>
      <c r="Q341" s="1">
        <f>VLOOKUP(D341,'[1]CLASIFICACION DE CARGOS'!J:K,2,0)</f>
        <v>18</v>
      </c>
      <c r="R341" s="1">
        <f>VLOOKUP(E341,'[1]CLASIFICACION DE CARGOS'!A:B,2,0)</f>
        <v>13</v>
      </c>
      <c r="S341" s="1">
        <f t="shared" si="9"/>
        <v>0</v>
      </c>
      <c r="U341" s="49"/>
      <c r="V341" s="50"/>
    </row>
    <row r="342" spans="1:22" ht="30" customHeight="1" x14ac:dyDescent="0.25">
      <c r="A342" s="15">
        <f t="shared" si="10"/>
        <v>275</v>
      </c>
      <c r="B342" s="16">
        <v>111620670</v>
      </c>
      <c r="C342" s="44" t="s">
        <v>449</v>
      </c>
      <c r="D342" s="17" t="s">
        <v>443</v>
      </c>
      <c r="E342" s="44" t="s">
        <v>128</v>
      </c>
      <c r="F342" s="45" t="s">
        <v>24</v>
      </c>
      <c r="G342" s="45" t="s">
        <v>25</v>
      </c>
      <c r="H342" s="46">
        <v>42000</v>
      </c>
      <c r="I342" s="46">
        <v>1205.4000000000001</v>
      </c>
      <c r="J342" s="46">
        <v>0</v>
      </c>
      <c r="K342" s="46">
        <v>1276.8</v>
      </c>
      <c r="L342" s="46">
        <v>125</v>
      </c>
      <c r="M342" s="46">
        <v>2607.1999999999998</v>
      </c>
      <c r="N342" s="46">
        <v>39392.800000000003</v>
      </c>
      <c r="O342" s="47">
        <v>44896</v>
      </c>
      <c r="P342" s="48">
        <v>45077</v>
      </c>
      <c r="Q342" s="1">
        <f>VLOOKUP(D342,'[1]CLASIFICACION DE CARGOS'!J:K,2,0)</f>
        <v>18</v>
      </c>
      <c r="R342" s="1">
        <f>VLOOKUP(E342,'[1]CLASIFICACION DE CARGOS'!A:B,2,0)</f>
        <v>13</v>
      </c>
      <c r="S342" s="1">
        <f t="shared" si="9"/>
        <v>0</v>
      </c>
      <c r="U342" s="49"/>
      <c r="V342" s="50"/>
    </row>
    <row r="343" spans="1:22" ht="30" customHeight="1" x14ac:dyDescent="0.25">
      <c r="A343" s="15">
        <f t="shared" si="10"/>
        <v>276</v>
      </c>
      <c r="B343" s="16">
        <v>113714844</v>
      </c>
      <c r="C343" s="44" t="s">
        <v>450</v>
      </c>
      <c r="D343" s="17" t="s">
        <v>443</v>
      </c>
      <c r="E343" s="44" t="s">
        <v>128</v>
      </c>
      <c r="F343" s="45" t="s">
        <v>24</v>
      </c>
      <c r="G343" s="45" t="s">
        <v>29</v>
      </c>
      <c r="H343" s="46">
        <v>42000</v>
      </c>
      <c r="I343" s="46">
        <v>1205.4000000000001</v>
      </c>
      <c r="J343" s="46">
        <v>0</v>
      </c>
      <c r="K343" s="46">
        <v>1276.8</v>
      </c>
      <c r="L343" s="46">
        <v>125</v>
      </c>
      <c r="M343" s="46">
        <v>2607.1999999999998</v>
      </c>
      <c r="N343" s="46">
        <v>39392.800000000003</v>
      </c>
      <c r="O343" s="47">
        <v>44896</v>
      </c>
      <c r="P343" s="48">
        <v>45077</v>
      </c>
      <c r="Q343" s="1">
        <f>VLOOKUP(D343,'[1]CLASIFICACION DE CARGOS'!J:K,2,0)</f>
        <v>18</v>
      </c>
      <c r="R343" s="1">
        <f>VLOOKUP(E343,'[1]CLASIFICACION DE CARGOS'!A:B,2,0)</f>
        <v>13</v>
      </c>
      <c r="S343" s="1">
        <f t="shared" si="9"/>
        <v>0</v>
      </c>
      <c r="U343" s="49"/>
      <c r="V343" s="50"/>
    </row>
    <row r="344" spans="1:22" ht="30" customHeight="1" x14ac:dyDescent="0.25">
      <c r="A344" s="15" t="str">
        <f t="shared" si="10"/>
        <v/>
      </c>
      <c r="B344" s="10"/>
      <c r="C344" s="11" t="str">
        <f>D345</f>
        <v>DEPARTAMENTO ESTADISTICAS AMBIENTALES</v>
      </c>
      <c r="D344" s="12" t="s">
        <v>20</v>
      </c>
      <c r="E344" s="12" t="s">
        <v>20</v>
      </c>
      <c r="F344" s="12" t="s">
        <v>20</v>
      </c>
      <c r="G344" s="12" t="s">
        <v>20</v>
      </c>
      <c r="H344" s="12" t="s">
        <v>20</v>
      </c>
      <c r="I344" s="12" t="s">
        <v>20</v>
      </c>
      <c r="J344" s="12" t="s">
        <v>20</v>
      </c>
      <c r="K344" s="12" t="s">
        <v>20</v>
      </c>
      <c r="L344" s="12" t="s">
        <v>20</v>
      </c>
      <c r="M344" s="12" t="s">
        <v>20</v>
      </c>
      <c r="N344" s="12" t="s">
        <v>20</v>
      </c>
      <c r="O344" s="13"/>
      <c r="P344" s="14"/>
    </row>
    <row r="345" spans="1:22" ht="30" customHeight="1" x14ac:dyDescent="0.25">
      <c r="A345" s="15">
        <f t="shared" si="10"/>
        <v>277</v>
      </c>
      <c r="B345" s="16">
        <v>1300505193</v>
      </c>
      <c r="C345" s="44" t="s">
        <v>451</v>
      </c>
      <c r="D345" s="17" t="s">
        <v>452</v>
      </c>
      <c r="E345" s="44" t="s">
        <v>453</v>
      </c>
      <c r="F345" s="45" t="s">
        <v>24</v>
      </c>
      <c r="G345" s="45" t="s">
        <v>29</v>
      </c>
      <c r="H345" s="46">
        <v>40000</v>
      </c>
      <c r="I345" s="46">
        <v>1148</v>
      </c>
      <c r="J345" s="46">
        <v>0</v>
      </c>
      <c r="K345" s="46">
        <v>1216</v>
      </c>
      <c r="L345" s="46">
        <v>125</v>
      </c>
      <c r="M345" s="46">
        <v>2489</v>
      </c>
      <c r="N345" s="46">
        <v>37511</v>
      </c>
      <c r="O345" s="47">
        <v>44805</v>
      </c>
      <c r="P345" s="48">
        <v>44985</v>
      </c>
      <c r="Q345" s="1">
        <f>VLOOKUP(D345,'[1]CLASIFICACION DE CARGOS'!J:K,2,0)</f>
        <v>18.2</v>
      </c>
      <c r="R345" s="1">
        <f>VLOOKUP(E345,'[1]CLASIFICACION DE CARGOS'!A:B,2,0)</f>
        <v>13</v>
      </c>
      <c r="S345" s="1">
        <f>IF(Q345=Q343,0,1)</f>
        <v>1</v>
      </c>
      <c r="U345" s="49"/>
      <c r="V345" s="50"/>
    </row>
    <row r="346" spans="1:22" ht="30" customHeight="1" x14ac:dyDescent="0.25">
      <c r="A346" s="15" t="str">
        <f t="shared" si="10"/>
        <v/>
      </c>
      <c r="B346" s="10"/>
      <c r="C346" s="11" t="str">
        <f>D347</f>
        <v>DIVISION DE CONSOLIDACION DE LA PRODUCCION ESTADISTICA</v>
      </c>
      <c r="D346" s="12" t="s">
        <v>20</v>
      </c>
      <c r="E346" s="12" t="s">
        <v>20</v>
      </c>
      <c r="F346" s="12" t="s">
        <v>20</v>
      </c>
      <c r="G346" s="12" t="s">
        <v>20</v>
      </c>
      <c r="H346" s="12" t="s">
        <v>20</v>
      </c>
      <c r="I346" s="12" t="s">
        <v>20</v>
      </c>
      <c r="J346" s="12" t="s">
        <v>20</v>
      </c>
      <c r="K346" s="12" t="s">
        <v>20</v>
      </c>
      <c r="L346" s="12" t="s">
        <v>20</v>
      </c>
      <c r="M346" s="12" t="s">
        <v>20</v>
      </c>
      <c r="N346" s="12" t="s">
        <v>20</v>
      </c>
      <c r="O346" s="13"/>
      <c r="P346" s="14"/>
    </row>
    <row r="347" spans="1:22" ht="30" customHeight="1" x14ac:dyDescent="0.25">
      <c r="A347" s="15">
        <f t="shared" si="10"/>
        <v>278</v>
      </c>
      <c r="B347" s="16">
        <v>116959081</v>
      </c>
      <c r="C347" s="44" t="s">
        <v>454</v>
      </c>
      <c r="D347" s="17" t="s">
        <v>455</v>
      </c>
      <c r="E347" s="44" t="s">
        <v>41</v>
      </c>
      <c r="F347" s="45" t="s">
        <v>24</v>
      </c>
      <c r="G347" s="45" t="s">
        <v>29</v>
      </c>
      <c r="H347" s="46">
        <v>35000</v>
      </c>
      <c r="I347" s="46">
        <v>1004.5</v>
      </c>
      <c r="J347" s="46">
        <v>0</v>
      </c>
      <c r="K347" s="46">
        <v>1064</v>
      </c>
      <c r="L347" s="46">
        <v>2975</v>
      </c>
      <c r="M347" s="46">
        <v>5043.5</v>
      </c>
      <c r="N347" s="46">
        <v>29956.5</v>
      </c>
      <c r="O347" s="47">
        <v>44805</v>
      </c>
      <c r="P347" s="48">
        <v>44985</v>
      </c>
      <c r="Q347" s="1">
        <f>VLOOKUP(D347,'[1]CLASIFICACION DE CARGOS'!J:K,2,0)</f>
        <v>18.21</v>
      </c>
      <c r="R347" s="1">
        <f>VLOOKUP(E347,'[1]CLASIFICACION DE CARGOS'!A:B,2,0)</f>
        <v>10</v>
      </c>
      <c r="S347" s="1">
        <f>IF(Q347=Q345,0,1)</f>
        <v>1</v>
      </c>
      <c r="U347" s="49"/>
      <c r="V347" s="50"/>
    </row>
    <row r="348" spans="1:22" ht="30" customHeight="1" x14ac:dyDescent="0.25">
      <c r="A348" s="15" t="str">
        <f t="shared" si="10"/>
        <v/>
      </c>
      <c r="B348" s="10"/>
      <c r="C348" s="11" t="str">
        <f>D349</f>
        <v>DIVISION DE ANALISIS Y DIFUSION DE LA PRODUCCION ESTADISTICA</v>
      </c>
      <c r="D348" s="12" t="s">
        <v>20</v>
      </c>
      <c r="E348" s="12" t="s">
        <v>20</v>
      </c>
      <c r="F348" s="12" t="s">
        <v>20</v>
      </c>
      <c r="G348" s="12" t="s">
        <v>20</v>
      </c>
      <c r="H348" s="12" t="s">
        <v>20</v>
      </c>
      <c r="I348" s="12" t="s">
        <v>20</v>
      </c>
      <c r="J348" s="12" t="s">
        <v>20</v>
      </c>
      <c r="K348" s="12" t="s">
        <v>20</v>
      </c>
      <c r="L348" s="12" t="s">
        <v>20</v>
      </c>
      <c r="M348" s="12" t="s">
        <v>20</v>
      </c>
      <c r="N348" s="12" t="s">
        <v>20</v>
      </c>
      <c r="O348" s="13"/>
      <c r="P348" s="14"/>
    </row>
    <row r="349" spans="1:22" ht="30" customHeight="1" x14ac:dyDescent="0.25">
      <c r="A349" s="15">
        <f t="shared" si="10"/>
        <v>279</v>
      </c>
      <c r="B349" s="16">
        <v>40200756175</v>
      </c>
      <c r="C349" s="44" t="s">
        <v>456</v>
      </c>
      <c r="D349" s="17" t="s">
        <v>457</v>
      </c>
      <c r="E349" s="44" t="s">
        <v>41</v>
      </c>
      <c r="F349" s="45" t="s">
        <v>24</v>
      </c>
      <c r="G349" s="45" t="s">
        <v>25</v>
      </c>
      <c r="H349" s="46">
        <v>35000</v>
      </c>
      <c r="I349" s="46">
        <v>1004.5</v>
      </c>
      <c r="J349" s="46">
        <v>0</v>
      </c>
      <c r="K349" s="46">
        <v>1064</v>
      </c>
      <c r="L349" s="46">
        <v>125</v>
      </c>
      <c r="M349" s="46">
        <v>2193.5</v>
      </c>
      <c r="N349" s="46">
        <v>32806.5</v>
      </c>
      <c r="O349" s="47">
        <v>44774</v>
      </c>
      <c r="P349" s="48">
        <v>44957</v>
      </c>
      <c r="Q349" s="1">
        <f>VLOOKUP(D349,'[1]CLASIFICACION DE CARGOS'!J:K,2,0)</f>
        <v>18.22</v>
      </c>
      <c r="R349" s="1">
        <f>VLOOKUP(E349,'[1]CLASIFICACION DE CARGOS'!A:B,2,0)</f>
        <v>10</v>
      </c>
      <c r="S349" s="1">
        <f>IF(Q349=Q347,0,1)</f>
        <v>1</v>
      </c>
      <c r="U349" s="49"/>
      <c r="V349" s="50"/>
    </row>
    <row r="350" spans="1:22" ht="30" customHeight="1" x14ac:dyDescent="0.25">
      <c r="A350" s="15" t="str">
        <f t="shared" si="10"/>
        <v/>
      </c>
      <c r="B350" s="10"/>
      <c r="C350" s="11" t="str">
        <f>D351</f>
        <v>DIRECCION DE EDUCACION AMBIENTALES-MIMARENA</v>
      </c>
      <c r="D350" s="12" t="s">
        <v>20</v>
      </c>
      <c r="E350" s="12" t="s">
        <v>20</v>
      </c>
      <c r="F350" s="12" t="s">
        <v>20</v>
      </c>
      <c r="G350" s="12" t="s">
        <v>20</v>
      </c>
      <c r="H350" s="12" t="s">
        <v>20</v>
      </c>
      <c r="I350" s="12" t="s">
        <v>20</v>
      </c>
      <c r="J350" s="12" t="s">
        <v>20</v>
      </c>
      <c r="K350" s="12" t="s">
        <v>20</v>
      </c>
      <c r="L350" s="12" t="s">
        <v>20</v>
      </c>
      <c r="M350" s="12" t="s">
        <v>20</v>
      </c>
      <c r="N350" s="12" t="s">
        <v>20</v>
      </c>
      <c r="O350" s="13"/>
      <c r="P350" s="14"/>
    </row>
    <row r="351" spans="1:22" ht="30" customHeight="1" x14ac:dyDescent="0.25">
      <c r="A351" s="15">
        <f t="shared" si="10"/>
        <v>280</v>
      </c>
      <c r="B351" s="16">
        <v>2301387193</v>
      </c>
      <c r="C351" s="44" t="s">
        <v>458</v>
      </c>
      <c r="D351" s="17" t="s">
        <v>459</v>
      </c>
      <c r="E351" s="44" t="s">
        <v>460</v>
      </c>
      <c r="F351" s="45" t="s">
        <v>24</v>
      </c>
      <c r="G351" s="45" t="s">
        <v>29</v>
      </c>
      <c r="H351" s="46">
        <v>65000</v>
      </c>
      <c r="I351" s="46">
        <v>1865.5</v>
      </c>
      <c r="J351" s="46">
        <v>4427.58</v>
      </c>
      <c r="K351" s="46">
        <v>1976</v>
      </c>
      <c r="L351" s="46">
        <v>625</v>
      </c>
      <c r="M351" s="46">
        <v>8894.08</v>
      </c>
      <c r="N351" s="46">
        <v>56105.919999999998</v>
      </c>
      <c r="O351" s="47">
        <v>44896</v>
      </c>
      <c r="P351" s="48">
        <v>45077</v>
      </c>
      <c r="Q351" s="1">
        <f>VLOOKUP(D351,'[1]CLASIFICACION DE CARGOS'!J:K,2,0)</f>
        <v>19</v>
      </c>
      <c r="R351" s="1">
        <f>VLOOKUP(E351,'[1]CLASIFICACION DE CARGOS'!A:B,2,0)</f>
        <v>7</v>
      </c>
      <c r="S351" s="1">
        <f>IF(Q351=Q349,0,1)</f>
        <v>1</v>
      </c>
      <c r="U351" s="49"/>
      <c r="V351" s="50"/>
    </row>
    <row r="352" spans="1:22" ht="30" customHeight="1" x14ac:dyDescent="0.25">
      <c r="A352" s="15">
        <f t="shared" si="10"/>
        <v>281</v>
      </c>
      <c r="B352" s="16">
        <v>4500014198</v>
      </c>
      <c r="C352" s="44" t="s">
        <v>461</v>
      </c>
      <c r="D352" s="17" t="s">
        <v>459</v>
      </c>
      <c r="E352" s="44" t="s">
        <v>462</v>
      </c>
      <c r="F352" s="45" t="s">
        <v>24</v>
      </c>
      <c r="G352" s="45" t="s">
        <v>25</v>
      </c>
      <c r="H352" s="46">
        <v>31500</v>
      </c>
      <c r="I352" s="46">
        <v>904.05</v>
      </c>
      <c r="J352" s="46">
        <v>0</v>
      </c>
      <c r="K352" s="46">
        <v>957.6</v>
      </c>
      <c r="L352" s="46">
        <v>125</v>
      </c>
      <c r="M352" s="46">
        <v>1986.65</v>
      </c>
      <c r="N352" s="46">
        <v>29513.35</v>
      </c>
      <c r="O352" s="47">
        <v>44866</v>
      </c>
      <c r="P352" s="48">
        <v>45046</v>
      </c>
      <c r="Q352" s="1">
        <f>VLOOKUP(D352,'[1]CLASIFICACION DE CARGOS'!J:K,2,0)</f>
        <v>19</v>
      </c>
      <c r="R352" s="1">
        <f>VLOOKUP(E352,'[1]CLASIFICACION DE CARGOS'!A:B,2,0)</f>
        <v>13</v>
      </c>
      <c r="S352" s="1">
        <f t="shared" si="9"/>
        <v>0</v>
      </c>
      <c r="U352" s="49"/>
      <c r="V352" s="50"/>
    </row>
    <row r="353" spans="1:22" ht="30" customHeight="1" x14ac:dyDescent="0.25">
      <c r="A353" s="15" t="str">
        <f t="shared" si="10"/>
        <v/>
      </c>
      <c r="B353" s="10"/>
      <c r="C353" s="11" t="str">
        <f>D354</f>
        <v>DIRECCION DE REGULACIONES AMBIENTALES-MIMARENA</v>
      </c>
      <c r="D353" s="12" t="s">
        <v>20</v>
      </c>
      <c r="E353" s="12" t="s">
        <v>20</v>
      </c>
      <c r="F353" s="12" t="s">
        <v>20</v>
      </c>
      <c r="G353" s="12" t="s">
        <v>20</v>
      </c>
      <c r="H353" s="12" t="s">
        <v>20</v>
      </c>
      <c r="I353" s="12" t="s">
        <v>20</v>
      </c>
      <c r="J353" s="12" t="s">
        <v>20</v>
      </c>
      <c r="K353" s="12" t="s">
        <v>20</v>
      </c>
      <c r="L353" s="12" t="s">
        <v>20</v>
      </c>
      <c r="M353" s="12" t="s">
        <v>20</v>
      </c>
      <c r="N353" s="12" t="s">
        <v>20</v>
      </c>
      <c r="O353" s="13"/>
      <c r="P353" s="14"/>
    </row>
    <row r="354" spans="1:22" ht="30" customHeight="1" x14ac:dyDescent="0.25">
      <c r="A354" s="15">
        <f t="shared" si="10"/>
        <v>282</v>
      </c>
      <c r="B354" s="16">
        <v>116527987</v>
      </c>
      <c r="C354" s="44" t="s">
        <v>463</v>
      </c>
      <c r="D354" s="17" t="s">
        <v>464</v>
      </c>
      <c r="E354" s="44" t="s">
        <v>465</v>
      </c>
      <c r="F354" s="45" t="s">
        <v>24</v>
      </c>
      <c r="G354" s="45" t="s">
        <v>29</v>
      </c>
      <c r="H354" s="46">
        <v>90000</v>
      </c>
      <c r="I354" s="46">
        <v>2583</v>
      </c>
      <c r="J354" s="46">
        <v>9753.1200000000008</v>
      </c>
      <c r="K354" s="46">
        <v>2736</v>
      </c>
      <c r="L354" s="46">
        <v>16929.46</v>
      </c>
      <c r="M354" s="46">
        <v>32001.58</v>
      </c>
      <c r="N354" s="46">
        <v>57998.42</v>
      </c>
      <c r="O354" s="47">
        <v>44837</v>
      </c>
      <c r="P354" s="48">
        <v>45019</v>
      </c>
      <c r="Q354" s="1">
        <f>VLOOKUP(D354,'[1]CLASIFICACION DE CARGOS'!J:K,2,0)</f>
        <v>21</v>
      </c>
      <c r="R354" s="1">
        <f>VLOOKUP(E354,'[1]CLASIFICACION DE CARGOS'!A:B,2,0)</f>
        <v>3.1</v>
      </c>
      <c r="S354" s="1">
        <f>IF(Q354=Q352,0,1)</f>
        <v>1</v>
      </c>
      <c r="U354" s="49"/>
      <c r="V354" s="50"/>
    </row>
    <row r="355" spans="1:22" ht="30" customHeight="1" x14ac:dyDescent="0.25">
      <c r="A355" s="15">
        <f t="shared" si="10"/>
        <v>283</v>
      </c>
      <c r="B355" s="16">
        <v>1200903795</v>
      </c>
      <c r="C355" s="44" t="s">
        <v>466</v>
      </c>
      <c r="D355" s="17" t="s">
        <v>464</v>
      </c>
      <c r="E355" s="44" t="s">
        <v>465</v>
      </c>
      <c r="F355" s="45" t="s">
        <v>24</v>
      </c>
      <c r="G355" s="45" t="s">
        <v>29</v>
      </c>
      <c r="H355" s="46">
        <v>90000</v>
      </c>
      <c r="I355" s="46">
        <v>2583</v>
      </c>
      <c r="J355" s="46">
        <v>9753.1200000000008</v>
      </c>
      <c r="K355" s="46">
        <v>2736</v>
      </c>
      <c r="L355" s="46">
        <v>3621.21</v>
      </c>
      <c r="M355" s="46">
        <v>18693.330000000002</v>
      </c>
      <c r="N355" s="46">
        <v>71306.67</v>
      </c>
      <c r="O355" s="47">
        <v>44818</v>
      </c>
      <c r="P355" s="48">
        <v>44999</v>
      </c>
      <c r="Q355" s="1">
        <f>VLOOKUP(D355,'[1]CLASIFICACION DE CARGOS'!J:K,2,0)</f>
        <v>21</v>
      </c>
      <c r="R355" s="1">
        <f>VLOOKUP(E355,'[1]CLASIFICACION DE CARGOS'!A:B,2,0)</f>
        <v>3.1</v>
      </c>
      <c r="S355" s="1">
        <f t="shared" si="9"/>
        <v>0</v>
      </c>
      <c r="U355" s="49"/>
      <c r="V355" s="50"/>
    </row>
    <row r="356" spans="1:22" ht="30" customHeight="1" x14ac:dyDescent="0.25">
      <c r="A356" s="15">
        <f t="shared" si="10"/>
        <v>284</v>
      </c>
      <c r="B356" s="16">
        <v>118107416</v>
      </c>
      <c r="C356" s="44" t="s">
        <v>467</v>
      </c>
      <c r="D356" s="17" t="s">
        <v>464</v>
      </c>
      <c r="E356" s="44" t="s">
        <v>82</v>
      </c>
      <c r="F356" s="45" t="s">
        <v>24</v>
      </c>
      <c r="G356" s="45" t="s">
        <v>29</v>
      </c>
      <c r="H356" s="46">
        <v>200000</v>
      </c>
      <c r="I356" s="46">
        <v>5740</v>
      </c>
      <c r="J356" s="46">
        <v>35911.919999999998</v>
      </c>
      <c r="K356" s="46">
        <v>4943.8</v>
      </c>
      <c r="L356" s="46">
        <v>125</v>
      </c>
      <c r="M356" s="46">
        <v>46720.72</v>
      </c>
      <c r="N356" s="46">
        <v>153279.28</v>
      </c>
      <c r="O356" s="47">
        <v>44774</v>
      </c>
      <c r="P356" s="48">
        <v>44957</v>
      </c>
      <c r="Q356" s="1">
        <f>VLOOKUP(D356,'[1]CLASIFICACION DE CARGOS'!J:K,2,0)</f>
        <v>21</v>
      </c>
      <c r="R356" s="1">
        <f>VLOOKUP(E356,'[1]CLASIFICACION DE CARGOS'!A:B,2,0)</f>
        <v>4</v>
      </c>
      <c r="S356" s="1">
        <f t="shared" si="9"/>
        <v>0</v>
      </c>
      <c r="U356" s="49"/>
      <c r="V356" s="50"/>
    </row>
    <row r="357" spans="1:22" ht="30" customHeight="1" x14ac:dyDescent="0.25">
      <c r="A357" s="15">
        <f t="shared" si="10"/>
        <v>285</v>
      </c>
      <c r="B357" s="16">
        <v>40225186465</v>
      </c>
      <c r="C357" s="44" t="s">
        <v>468</v>
      </c>
      <c r="D357" s="17" t="s">
        <v>464</v>
      </c>
      <c r="E357" s="44" t="s">
        <v>55</v>
      </c>
      <c r="F357" s="45" t="s">
        <v>24</v>
      </c>
      <c r="G357" s="45" t="s">
        <v>29</v>
      </c>
      <c r="H357" s="46">
        <v>120000</v>
      </c>
      <c r="I357" s="46">
        <v>3444</v>
      </c>
      <c r="J357" s="46">
        <v>16809.87</v>
      </c>
      <c r="K357" s="46">
        <v>3648</v>
      </c>
      <c r="L357" s="46">
        <v>1873.11</v>
      </c>
      <c r="M357" s="46">
        <v>25774.98</v>
      </c>
      <c r="N357" s="46">
        <v>94225.02</v>
      </c>
      <c r="O357" s="47">
        <v>44809</v>
      </c>
      <c r="P357" s="48">
        <v>44990</v>
      </c>
      <c r="Q357" s="1">
        <f>VLOOKUP(D357,'[1]CLASIFICACION DE CARGOS'!J:K,2,0)</f>
        <v>21</v>
      </c>
      <c r="R357" s="1">
        <f>VLOOKUP(E357,'[1]CLASIFICACION DE CARGOS'!A:B,2,0)</f>
        <v>6</v>
      </c>
      <c r="S357" s="1">
        <f t="shared" si="9"/>
        <v>0</v>
      </c>
      <c r="U357" s="49"/>
      <c r="V357" s="50"/>
    </row>
    <row r="358" spans="1:22" ht="30" customHeight="1" x14ac:dyDescent="0.25">
      <c r="A358" s="15">
        <f t="shared" si="10"/>
        <v>286</v>
      </c>
      <c r="B358" s="16">
        <v>118109677</v>
      </c>
      <c r="C358" s="44" t="s">
        <v>469</v>
      </c>
      <c r="D358" s="17" t="s">
        <v>464</v>
      </c>
      <c r="E358" s="44" t="s">
        <v>31</v>
      </c>
      <c r="F358" s="45" t="s">
        <v>24</v>
      </c>
      <c r="G358" s="45" t="s">
        <v>29</v>
      </c>
      <c r="H358" s="46">
        <v>60000</v>
      </c>
      <c r="I358" s="46">
        <v>1722</v>
      </c>
      <c r="J358" s="46">
        <v>3486.68</v>
      </c>
      <c r="K358" s="46">
        <v>1824</v>
      </c>
      <c r="L358" s="46">
        <v>125</v>
      </c>
      <c r="M358" s="46">
        <v>7157.68</v>
      </c>
      <c r="N358" s="46">
        <v>52842.32</v>
      </c>
      <c r="O358" s="47">
        <v>44774</v>
      </c>
      <c r="P358" s="48">
        <v>44957</v>
      </c>
      <c r="Q358" s="1">
        <f>VLOOKUP(D358,'[1]CLASIFICACION DE CARGOS'!J:K,2,0)</f>
        <v>21</v>
      </c>
      <c r="R358" s="1">
        <f>VLOOKUP(E358,'[1]CLASIFICACION DE CARGOS'!A:B,2,0)</f>
        <v>9</v>
      </c>
      <c r="S358" s="1">
        <f t="shared" si="9"/>
        <v>0</v>
      </c>
      <c r="U358" s="49"/>
      <c r="V358" s="50"/>
    </row>
    <row r="359" spans="1:22" ht="30" customHeight="1" x14ac:dyDescent="0.25">
      <c r="A359" s="15">
        <f t="shared" si="10"/>
        <v>287</v>
      </c>
      <c r="B359" s="16">
        <v>40227876113</v>
      </c>
      <c r="C359" s="44" t="s">
        <v>470</v>
      </c>
      <c r="D359" s="17" t="s">
        <v>464</v>
      </c>
      <c r="E359" s="44" t="s">
        <v>31</v>
      </c>
      <c r="F359" s="45" t="s">
        <v>24</v>
      </c>
      <c r="G359" s="45" t="s">
        <v>29</v>
      </c>
      <c r="H359" s="46">
        <v>50000</v>
      </c>
      <c r="I359" s="46">
        <v>1435</v>
      </c>
      <c r="J359" s="46">
        <v>0</v>
      </c>
      <c r="K359" s="46">
        <v>1520</v>
      </c>
      <c r="L359" s="46">
        <v>125</v>
      </c>
      <c r="M359" s="46">
        <v>3080</v>
      </c>
      <c r="N359" s="46">
        <v>46920</v>
      </c>
      <c r="O359" s="47">
        <v>44866</v>
      </c>
      <c r="P359" s="48">
        <v>45046</v>
      </c>
      <c r="Q359" s="1">
        <f>VLOOKUP(D359,'[1]CLASIFICACION DE CARGOS'!J:K,2,0)</f>
        <v>21</v>
      </c>
      <c r="R359" s="1">
        <f>VLOOKUP(E359,'[1]CLASIFICACION DE CARGOS'!A:B,2,0)</f>
        <v>9</v>
      </c>
      <c r="S359" s="1">
        <f t="shared" si="9"/>
        <v>0</v>
      </c>
      <c r="U359" s="49"/>
      <c r="V359" s="50"/>
    </row>
    <row r="360" spans="1:22" ht="30" customHeight="1" x14ac:dyDescent="0.25">
      <c r="A360" s="15">
        <f t="shared" si="10"/>
        <v>288</v>
      </c>
      <c r="B360" s="16">
        <v>112226352</v>
      </c>
      <c r="C360" s="44" t="s">
        <v>471</v>
      </c>
      <c r="D360" s="17" t="s">
        <v>464</v>
      </c>
      <c r="E360" s="44" t="s">
        <v>31</v>
      </c>
      <c r="F360" s="45" t="s">
        <v>24</v>
      </c>
      <c r="G360" s="45" t="s">
        <v>25</v>
      </c>
      <c r="H360" s="46">
        <v>45000</v>
      </c>
      <c r="I360" s="46">
        <v>1291.5</v>
      </c>
      <c r="J360" s="46">
        <v>0</v>
      </c>
      <c r="K360" s="46">
        <v>1368</v>
      </c>
      <c r="L360" s="46">
        <v>991.41</v>
      </c>
      <c r="M360" s="46">
        <v>3650.91</v>
      </c>
      <c r="N360" s="46">
        <v>41349.089999999997</v>
      </c>
      <c r="O360" s="47">
        <v>44896</v>
      </c>
      <c r="P360" s="48">
        <v>45077</v>
      </c>
      <c r="Q360" s="1">
        <f>VLOOKUP(D360,'[1]CLASIFICACION DE CARGOS'!J:K,2,0)</f>
        <v>21</v>
      </c>
      <c r="R360" s="1">
        <f>VLOOKUP(E360,'[1]CLASIFICACION DE CARGOS'!A:B,2,0)</f>
        <v>9</v>
      </c>
      <c r="S360" s="1">
        <f t="shared" si="9"/>
        <v>0</v>
      </c>
      <c r="U360" s="49"/>
      <c r="V360" s="50"/>
    </row>
    <row r="361" spans="1:22" ht="30" customHeight="1" x14ac:dyDescent="0.25">
      <c r="A361" s="15" t="str">
        <f t="shared" si="10"/>
        <v/>
      </c>
      <c r="B361" s="10"/>
      <c r="C361" s="11" t="str">
        <f>D362</f>
        <v>DIRECCION DE FISCALIZACION Y GESTION DE RIEGOS-MIMARENA</v>
      </c>
      <c r="D361" s="12" t="s">
        <v>20</v>
      </c>
      <c r="E361" s="12" t="s">
        <v>20</v>
      </c>
      <c r="F361" s="12" t="s">
        <v>20</v>
      </c>
      <c r="G361" s="12" t="s">
        <v>20</v>
      </c>
      <c r="H361" s="12" t="s">
        <v>20</v>
      </c>
      <c r="I361" s="12" t="s">
        <v>20</v>
      </c>
      <c r="J361" s="12" t="s">
        <v>20</v>
      </c>
      <c r="K361" s="12" t="s">
        <v>20</v>
      </c>
      <c r="L361" s="12" t="s">
        <v>20</v>
      </c>
      <c r="M361" s="12" t="s">
        <v>20</v>
      </c>
      <c r="N361" s="12" t="s">
        <v>20</v>
      </c>
      <c r="O361" s="13"/>
      <c r="P361" s="14"/>
    </row>
    <row r="362" spans="1:22" ht="30" customHeight="1" x14ac:dyDescent="0.25">
      <c r="A362" s="15">
        <f t="shared" si="10"/>
        <v>289</v>
      </c>
      <c r="B362" s="16">
        <v>118638774</v>
      </c>
      <c r="C362" s="44" t="s">
        <v>472</v>
      </c>
      <c r="D362" s="17" t="s">
        <v>473</v>
      </c>
      <c r="E362" s="44" t="s">
        <v>82</v>
      </c>
      <c r="F362" s="45" t="s">
        <v>24</v>
      </c>
      <c r="G362" s="45" t="s">
        <v>25</v>
      </c>
      <c r="H362" s="46">
        <v>150000</v>
      </c>
      <c r="I362" s="46">
        <v>4305</v>
      </c>
      <c r="J362" s="46">
        <v>23866.62</v>
      </c>
      <c r="K362" s="46">
        <v>4560</v>
      </c>
      <c r="L362" s="46">
        <v>3961.43</v>
      </c>
      <c r="M362" s="46">
        <v>36693.050000000003</v>
      </c>
      <c r="N362" s="46">
        <v>113306.95</v>
      </c>
      <c r="O362" s="47">
        <v>44896</v>
      </c>
      <c r="P362" s="48">
        <v>45077</v>
      </c>
      <c r="Q362" s="1">
        <f>VLOOKUP(D362,'[1]CLASIFICACION DE CARGOS'!J:K,2,0)</f>
        <v>22</v>
      </c>
      <c r="R362" s="1">
        <f>VLOOKUP(E362,'[1]CLASIFICACION DE CARGOS'!A:B,2,0)</f>
        <v>4</v>
      </c>
      <c r="S362" s="1">
        <f>IF(Q362=Q360,0,1)</f>
        <v>1</v>
      </c>
      <c r="U362" s="49"/>
      <c r="V362" s="50"/>
    </row>
    <row r="363" spans="1:22" ht="30" customHeight="1" x14ac:dyDescent="0.25">
      <c r="A363" s="15">
        <f t="shared" si="10"/>
        <v>290</v>
      </c>
      <c r="B363" s="16">
        <v>101710440</v>
      </c>
      <c r="C363" s="44" t="s">
        <v>474</v>
      </c>
      <c r="D363" s="17" t="s">
        <v>473</v>
      </c>
      <c r="E363" s="44" t="s">
        <v>475</v>
      </c>
      <c r="F363" s="45" t="s">
        <v>24</v>
      </c>
      <c r="G363" s="45" t="s">
        <v>25</v>
      </c>
      <c r="H363" s="46">
        <v>95000</v>
      </c>
      <c r="I363" s="46">
        <v>2726.5</v>
      </c>
      <c r="J363" s="46">
        <v>10929.24</v>
      </c>
      <c r="K363" s="46">
        <v>2888</v>
      </c>
      <c r="L363" s="46">
        <v>125</v>
      </c>
      <c r="M363" s="46">
        <v>16668.740000000002</v>
      </c>
      <c r="N363" s="46">
        <v>78331.259999999995</v>
      </c>
      <c r="O363" s="47">
        <v>44774</v>
      </c>
      <c r="P363" s="48">
        <v>44957</v>
      </c>
      <c r="Q363" s="1">
        <f>VLOOKUP(D363,'[1]CLASIFICACION DE CARGOS'!J:K,2,0)</f>
        <v>22</v>
      </c>
      <c r="R363" s="1">
        <f>VLOOKUP(E363,'[1]CLASIFICACION DE CARGOS'!A:B,2,0)</f>
        <v>6</v>
      </c>
      <c r="S363" s="1">
        <f t="shared" si="9"/>
        <v>0</v>
      </c>
      <c r="U363" s="49"/>
      <c r="V363" s="50"/>
    </row>
    <row r="364" spans="1:22" ht="30" customHeight="1" x14ac:dyDescent="0.25">
      <c r="A364" s="15">
        <f t="shared" si="10"/>
        <v>291</v>
      </c>
      <c r="B364" s="16">
        <v>40213039759</v>
      </c>
      <c r="C364" s="44" t="s">
        <v>476</v>
      </c>
      <c r="D364" s="17" t="s">
        <v>473</v>
      </c>
      <c r="E364" s="44" t="s">
        <v>99</v>
      </c>
      <c r="F364" s="45" t="s">
        <v>24</v>
      </c>
      <c r="G364" s="45" t="s">
        <v>29</v>
      </c>
      <c r="H364" s="46">
        <v>55000</v>
      </c>
      <c r="I364" s="46">
        <v>1578.5</v>
      </c>
      <c r="J364" s="46">
        <v>2559.6799999999998</v>
      </c>
      <c r="K364" s="46">
        <v>1672</v>
      </c>
      <c r="L364" s="46">
        <v>723.74</v>
      </c>
      <c r="M364" s="46">
        <v>6533.92</v>
      </c>
      <c r="N364" s="46">
        <v>48466.080000000002</v>
      </c>
      <c r="O364" s="47">
        <v>44743</v>
      </c>
      <c r="P364" s="48">
        <v>44926</v>
      </c>
      <c r="Q364" s="1">
        <f>VLOOKUP(D364,'[1]CLASIFICACION DE CARGOS'!J:K,2,0)</f>
        <v>22</v>
      </c>
      <c r="R364" s="1">
        <f>VLOOKUP(E364,'[1]CLASIFICACION DE CARGOS'!A:B,2,0)</f>
        <v>8</v>
      </c>
      <c r="S364" s="1">
        <f t="shared" si="9"/>
        <v>0</v>
      </c>
      <c r="U364" s="49"/>
      <c r="V364" s="50"/>
    </row>
    <row r="365" spans="1:22" ht="30" customHeight="1" x14ac:dyDescent="0.25">
      <c r="A365" s="15">
        <f t="shared" si="10"/>
        <v>292</v>
      </c>
      <c r="B365" s="16">
        <v>40221493774</v>
      </c>
      <c r="C365" s="44" t="s">
        <v>477</v>
      </c>
      <c r="D365" s="17" t="s">
        <v>473</v>
      </c>
      <c r="E365" s="44" t="s">
        <v>478</v>
      </c>
      <c r="F365" s="45" t="s">
        <v>24</v>
      </c>
      <c r="G365" s="45" t="s">
        <v>25</v>
      </c>
      <c r="H365" s="46">
        <v>80000</v>
      </c>
      <c r="I365" s="46">
        <v>2296</v>
      </c>
      <c r="J365" s="46">
        <v>7400.87</v>
      </c>
      <c r="K365" s="46">
        <v>2432</v>
      </c>
      <c r="L365" s="46">
        <v>4197.04</v>
      </c>
      <c r="M365" s="46">
        <v>16325.91</v>
      </c>
      <c r="N365" s="46">
        <v>63674.09</v>
      </c>
      <c r="O365" s="47">
        <v>44927</v>
      </c>
      <c r="P365" s="48">
        <v>45078</v>
      </c>
      <c r="Q365" s="1">
        <f>VLOOKUP(D365,'[1]CLASIFICACION DE CARGOS'!J:K,2,0)</f>
        <v>22</v>
      </c>
      <c r="R365" s="1">
        <f>VLOOKUP(E365,'[1]CLASIFICACION DE CARGOS'!A:B,2,0)</f>
        <v>9</v>
      </c>
      <c r="S365" s="1">
        <f t="shared" si="9"/>
        <v>0</v>
      </c>
      <c r="U365" s="49"/>
      <c r="V365" s="50"/>
    </row>
    <row r="366" spans="1:22" ht="30" customHeight="1" x14ac:dyDescent="0.25">
      <c r="A366" s="15">
        <f t="shared" si="10"/>
        <v>293</v>
      </c>
      <c r="B366" s="16">
        <v>40227574692</v>
      </c>
      <c r="C366" s="44" t="s">
        <v>479</v>
      </c>
      <c r="D366" s="17" t="s">
        <v>473</v>
      </c>
      <c r="E366" s="44" t="s">
        <v>200</v>
      </c>
      <c r="F366" s="45" t="s">
        <v>24</v>
      </c>
      <c r="G366" s="45" t="s">
        <v>25</v>
      </c>
      <c r="H366" s="46">
        <v>60000</v>
      </c>
      <c r="I366" s="46">
        <v>1722</v>
      </c>
      <c r="J366" s="46">
        <v>1191.21</v>
      </c>
      <c r="K366" s="46">
        <v>1824</v>
      </c>
      <c r="L366" s="46">
        <v>1193.4000000000001</v>
      </c>
      <c r="M366" s="46">
        <v>5930.61</v>
      </c>
      <c r="N366" s="46">
        <v>54069.39</v>
      </c>
      <c r="O366" s="47">
        <v>44866</v>
      </c>
      <c r="P366" s="48">
        <v>45046</v>
      </c>
      <c r="Q366" s="1">
        <f>VLOOKUP(D366,'[1]CLASIFICACION DE CARGOS'!J:K,2,0)</f>
        <v>22</v>
      </c>
      <c r="R366" s="1">
        <f>VLOOKUP(E366,'[1]CLASIFICACION DE CARGOS'!A:B,2,0)</f>
        <v>9</v>
      </c>
      <c r="S366" s="1">
        <f t="shared" si="9"/>
        <v>0</v>
      </c>
      <c r="U366" s="49"/>
      <c r="V366" s="50"/>
    </row>
    <row r="367" spans="1:22" ht="30" customHeight="1" x14ac:dyDescent="0.25">
      <c r="A367" s="15" t="str">
        <f t="shared" si="10"/>
        <v/>
      </c>
      <c r="B367" s="10"/>
      <c r="C367" s="11" t="str">
        <f>D368</f>
        <v>DEPARTAMENTO DE GESTION DE RIESGO AMBIENTALES</v>
      </c>
      <c r="D367" s="12" t="s">
        <v>20</v>
      </c>
      <c r="E367" s="12" t="s">
        <v>20</v>
      </c>
      <c r="F367" s="12" t="s">
        <v>20</v>
      </c>
      <c r="G367" s="12" t="s">
        <v>20</v>
      </c>
      <c r="H367" s="12" t="s">
        <v>20</v>
      </c>
      <c r="I367" s="12" t="s">
        <v>20</v>
      </c>
      <c r="J367" s="12" t="s">
        <v>20</v>
      </c>
      <c r="K367" s="12" t="s">
        <v>20</v>
      </c>
      <c r="L367" s="12" t="s">
        <v>20</v>
      </c>
      <c r="M367" s="12" t="s">
        <v>20</v>
      </c>
      <c r="N367" s="12" t="s">
        <v>20</v>
      </c>
      <c r="O367" s="13"/>
      <c r="P367" s="14"/>
    </row>
    <row r="368" spans="1:22" ht="30" customHeight="1" x14ac:dyDescent="0.25">
      <c r="A368" s="15">
        <f t="shared" si="10"/>
        <v>294</v>
      </c>
      <c r="B368" s="16">
        <v>100749548</v>
      </c>
      <c r="C368" s="44" t="s">
        <v>480</v>
      </c>
      <c r="D368" s="17" t="s">
        <v>481</v>
      </c>
      <c r="E368" s="44" t="s">
        <v>55</v>
      </c>
      <c r="F368" s="45" t="s">
        <v>24</v>
      </c>
      <c r="G368" s="45" t="s">
        <v>25</v>
      </c>
      <c r="H368" s="46">
        <v>125000</v>
      </c>
      <c r="I368" s="46">
        <v>3587.5</v>
      </c>
      <c r="J368" s="46">
        <v>17985.990000000002</v>
      </c>
      <c r="K368" s="46">
        <v>3800</v>
      </c>
      <c r="L368" s="46">
        <v>3756.82</v>
      </c>
      <c r="M368" s="46">
        <v>29130.31</v>
      </c>
      <c r="N368" s="46">
        <v>95869.69</v>
      </c>
      <c r="O368" s="47">
        <v>44866</v>
      </c>
      <c r="P368" s="48">
        <v>45046</v>
      </c>
      <c r="Q368" s="1">
        <f>VLOOKUP(D368,'[1]CLASIFICACION DE CARGOS'!J:K,2,0)</f>
        <v>22.1</v>
      </c>
      <c r="R368" s="1">
        <f>VLOOKUP(E368,'[1]CLASIFICACION DE CARGOS'!A:B,2,0)</f>
        <v>6</v>
      </c>
      <c r="S368" s="1">
        <f>IF(Q368=Q366,0,1)</f>
        <v>1</v>
      </c>
      <c r="U368" s="49"/>
      <c r="V368" s="50"/>
    </row>
    <row r="369" spans="1:22" ht="30" customHeight="1" x14ac:dyDescent="0.25">
      <c r="A369" s="15">
        <f t="shared" si="10"/>
        <v>295</v>
      </c>
      <c r="B369" s="16">
        <v>40213702901</v>
      </c>
      <c r="C369" s="44" t="s">
        <v>482</v>
      </c>
      <c r="D369" s="17" t="s">
        <v>481</v>
      </c>
      <c r="E369" s="44" t="s">
        <v>99</v>
      </c>
      <c r="F369" s="45" t="s">
        <v>24</v>
      </c>
      <c r="G369" s="45" t="s">
        <v>29</v>
      </c>
      <c r="H369" s="46">
        <v>55000</v>
      </c>
      <c r="I369" s="46">
        <v>1578.5</v>
      </c>
      <c r="J369" s="46">
        <v>2559.6799999999998</v>
      </c>
      <c r="K369" s="46">
        <v>1672</v>
      </c>
      <c r="L369" s="46">
        <v>1193.4000000000001</v>
      </c>
      <c r="M369" s="46">
        <v>7003.58</v>
      </c>
      <c r="N369" s="46">
        <v>47996.42</v>
      </c>
      <c r="O369" s="47">
        <v>44805</v>
      </c>
      <c r="P369" s="48">
        <v>44985</v>
      </c>
      <c r="Q369" s="1">
        <f>VLOOKUP(D369,'[1]CLASIFICACION DE CARGOS'!J:K,2,0)</f>
        <v>22.1</v>
      </c>
      <c r="R369" s="1">
        <f>VLOOKUP(E369,'[1]CLASIFICACION DE CARGOS'!A:B,2,0)</f>
        <v>8</v>
      </c>
      <c r="S369" s="1">
        <f t="shared" si="9"/>
        <v>0</v>
      </c>
      <c r="U369" s="49"/>
      <c r="V369" s="50"/>
    </row>
    <row r="370" spans="1:22" ht="30" customHeight="1" x14ac:dyDescent="0.25">
      <c r="A370" s="15">
        <f t="shared" si="10"/>
        <v>296</v>
      </c>
      <c r="B370" s="16">
        <v>40227630981</v>
      </c>
      <c r="C370" s="44" t="s">
        <v>483</v>
      </c>
      <c r="D370" s="17" t="s">
        <v>481</v>
      </c>
      <c r="E370" s="44" t="s">
        <v>99</v>
      </c>
      <c r="F370" s="45" t="s">
        <v>24</v>
      </c>
      <c r="G370" s="45" t="s">
        <v>29</v>
      </c>
      <c r="H370" s="46">
        <v>55000</v>
      </c>
      <c r="I370" s="46">
        <v>1578.5</v>
      </c>
      <c r="J370" s="46">
        <v>2559.6799999999998</v>
      </c>
      <c r="K370" s="46">
        <v>1672</v>
      </c>
      <c r="L370" s="46">
        <v>125</v>
      </c>
      <c r="M370" s="46">
        <v>5935.18</v>
      </c>
      <c r="N370" s="46">
        <v>49064.82</v>
      </c>
      <c r="O370" s="47">
        <v>44805</v>
      </c>
      <c r="P370" s="48">
        <v>44985</v>
      </c>
      <c r="Q370" s="1">
        <f>VLOOKUP(D370,'[1]CLASIFICACION DE CARGOS'!J:K,2,0)</f>
        <v>22.1</v>
      </c>
      <c r="R370" s="1">
        <f>VLOOKUP(E370,'[1]CLASIFICACION DE CARGOS'!A:B,2,0)</f>
        <v>8</v>
      </c>
      <c r="S370" s="1">
        <f t="shared" si="9"/>
        <v>0</v>
      </c>
      <c r="U370" s="49"/>
      <c r="V370" s="50"/>
    </row>
    <row r="371" spans="1:22" ht="30" customHeight="1" x14ac:dyDescent="0.25">
      <c r="A371" s="15" t="str">
        <f t="shared" si="10"/>
        <v/>
      </c>
      <c r="B371" s="10"/>
      <c r="C371" s="11" t="str">
        <f>D373</f>
        <v>COORDINACION ADMINISTRATIVA Y FINANCIERA</v>
      </c>
      <c r="D371" s="12" t="s">
        <v>20</v>
      </c>
      <c r="E371" s="12" t="s">
        <v>20</v>
      </c>
      <c r="F371" s="12" t="s">
        <v>20</v>
      </c>
      <c r="G371" s="12" t="s">
        <v>20</v>
      </c>
      <c r="H371" s="12" t="s">
        <v>20</v>
      </c>
      <c r="I371" s="12" t="s">
        <v>20</v>
      </c>
      <c r="J371" s="12" t="s">
        <v>20</v>
      </c>
      <c r="K371" s="12" t="s">
        <v>20</v>
      </c>
      <c r="L371" s="12" t="s">
        <v>20</v>
      </c>
      <c r="M371" s="12" t="s">
        <v>20</v>
      </c>
      <c r="N371" s="12" t="s">
        <v>20</v>
      </c>
      <c r="O371" s="13"/>
      <c r="P371" s="14"/>
    </row>
    <row r="372" spans="1:22" ht="30" customHeight="1" x14ac:dyDescent="0.25">
      <c r="A372" s="15">
        <f t="shared" si="10"/>
        <v>297</v>
      </c>
      <c r="B372" s="16">
        <v>115200404</v>
      </c>
      <c r="C372" s="44" t="s">
        <v>484</v>
      </c>
      <c r="D372" s="17" t="s">
        <v>398</v>
      </c>
      <c r="E372" s="44" t="s">
        <v>485</v>
      </c>
      <c r="F372" s="45" t="s">
        <v>24</v>
      </c>
      <c r="G372" s="45" t="s">
        <v>25</v>
      </c>
      <c r="H372" s="46">
        <v>185000</v>
      </c>
      <c r="I372" s="46">
        <v>5309.5</v>
      </c>
      <c r="J372" s="46">
        <v>32269.54</v>
      </c>
      <c r="K372" s="46">
        <v>4943.8</v>
      </c>
      <c r="L372" s="46">
        <v>125</v>
      </c>
      <c r="M372" s="46">
        <v>42647.839999999997</v>
      </c>
      <c r="N372" s="46">
        <v>142352.16</v>
      </c>
      <c r="O372" s="47">
        <v>44774</v>
      </c>
      <c r="P372" s="48">
        <v>44957</v>
      </c>
      <c r="Q372" s="1">
        <f>VLOOKUP(D372,'[1]CLASIFICACION DE CARGOS'!J:K,2,0)</f>
        <v>16</v>
      </c>
      <c r="R372" s="1">
        <f>VLOOKUP(E372,'[1]CLASIFICACION DE CARGOS'!A:B,2,0)</f>
        <v>7</v>
      </c>
      <c r="S372" s="1">
        <f>IF(Q372=Q306,0,1)</f>
        <v>0</v>
      </c>
      <c r="U372" s="49"/>
      <c r="V372" s="50"/>
    </row>
    <row r="373" spans="1:22" ht="30" customHeight="1" x14ac:dyDescent="0.25">
      <c r="A373" s="15">
        <f t="shared" si="10"/>
        <v>298</v>
      </c>
      <c r="B373" s="16">
        <v>200693323</v>
      </c>
      <c r="C373" s="44" t="s">
        <v>486</v>
      </c>
      <c r="D373" s="17" t="s">
        <v>487</v>
      </c>
      <c r="E373" s="44" t="s">
        <v>154</v>
      </c>
      <c r="F373" s="45" t="s">
        <v>24</v>
      </c>
      <c r="G373" s="45" t="s">
        <v>29</v>
      </c>
      <c r="H373" s="46">
        <v>50000</v>
      </c>
      <c r="I373" s="46">
        <v>1435</v>
      </c>
      <c r="J373" s="46">
        <v>0</v>
      </c>
      <c r="K373" s="46">
        <v>1520</v>
      </c>
      <c r="L373" s="46">
        <v>1637.45</v>
      </c>
      <c r="M373" s="46">
        <v>4592.45</v>
      </c>
      <c r="N373" s="46">
        <v>45407.55</v>
      </c>
      <c r="O373" s="47">
        <v>44835</v>
      </c>
      <c r="P373" s="48">
        <v>45016</v>
      </c>
      <c r="Q373" s="1">
        <f>VLOOKUP(D373,'[1]CLASIFICACION DE CARGOS'!J:K,2,0)</f>
        <v>23</v>
      </c>
      <c r="R373" s="1">
        <f>VLOOKUP(E373,'[1]CLASIFICACION DE CARGOS'!A:B,2,0)</f>
        <v>13</v>
      </c>
      <c r="S373" s="1">
        <f>IF(Q373=Q370,0,1)</f>
        <v>1</v>
      </c>
      <c r="U373" s="49"/>
      <c r="V373" s="50"/>
    </row>
    <row r="374" spans="1:22" ht="30" customHeight="1" x14ac:dyDescent="0.25">
      <c r="A374" s="15" t="str">
        <f t="shared" si="10"/>
        <v/>
      </c>
      <c r="B374" s="10"/>
      <c r="C374" s="11" t="str">
        <f>D375</f>
        <v>COORDINACION PROVINCIAL</v>
      </c>
      <c r="D374" s="12" t="s">
        <v>20</v>
      </c>
      <c r="E374" s="12" t="s">
        <v>20</v>
      </c>
      <c r="F374" s="12" t="s">
        <v>20</v>
      </c>
      <c r="G374" s="12" t="s">
        <v>20</v>
      </c>
      <c r="H374" s="12" t="s">
        <v>20</v>
      </c>
      <c r="I374" s="12" t="s">
        <v>20</v>
      </c>
      <c r="J374" s="12" t="s">
        <v>20</v>
      </c>
      <c r="K374" s="12" t="s">
        <v>20</v>
      </c>
      <c r="L374" s="12" t="s">
        <v>20</v>
      </c>
      <c r="M374" s="12" t="s">
        <v>20</v>
      </c>
      <c r="N374" s="12" t="s">
        <v>20</v>
      </c>
      <c r="O374" s="13"/>
      <c r="P374" s="14"/>
    </row>
    <row r="375" spans="1:22" ht="30" customHeight="1" x14ac:dyDescent="0.25">
      <c r="A375" s="15">
        <f t="shared" si="10"/>
        <v>299</v>
      </c>
      <c r="B375" s="16">
        <v>5500029201</v>
      </c>
      <c r="C375" s="44" t="s">
        <v>488</v>
      </c>
      <c r="D375" s="17" t="s">
        <v>489</v>
      </c>
      <c r="E375" s="44" t="s">
        <v>490</v>
      </c>
      <c r="F375" s="45" t="s">
        <v>24</v>
      </c>
      <c r="G375" s="45" t="s">
        <v>25</v>
      </c>
      <c r="H375" s="46">
        <v>200000</v>
      </c>
      <c r="I375" s="46">
        <v>5740</v>
      </c>
      <c r="J375" s="46">
        <v>35911.919999999998</v>
      </c>
      <c r="K375" s="46">
        <v>4943.8</v>
      </c>
      <c r="L375" s="46">
        <v>125</v>
      </c>
      <c r="M375" s="46">
        <v>46720.72</v>
      </c>
      <c r="N375" s="46">
        <v>153279.28</v>
      </c>
      <c r="O375" s="47">
        <v>44774</v>
      </c>
      <c r="P375" s="48">
        <v>44957</v>
      </c>
      <c r="Q375" s="1">
        <f>VLOOKUP(D375,'[1]CLASIFICACION DE CARGOS'!J:K,2,0)</f>
        <v>24</v>
      </c>
      <c r="R375" s="1">
        <f>VLOOKUP(E375,'[1]CLASIFICACION DE CARGOS'!A:B,2,0)</f>
        <v>4</v>
      </c>
      <c r="S375" s="1">
        <f>IF(Q375=Q373,0,1)</f>
        <v>1</v>
      </c>
      <c r="U375" s="49"/>
      <c r="V375" s="50"/>
    </row>
    <row r="376" spans="1:22" ht="30" customHeight="1" x14ac:dyDescent="0.25">
      <c r="A376" s="15" t="str">
        <f t="shared" si="10"/>
        <v/>
      </c>
      <c r="B376" s="10"/>
      <c r="C376" s="11" t="str">
        <f>D377</f>
        <v>DEPARTAMENTO PROVINCIAL MONTE PLATA -MIMARENA</v>
      </c>
      <c r="D376" s="12" t="s">
        <v>20</v>
      </c>
      <c r="E376" s="12" t="s">
        <v>20</v>
      </c>
      <c r="F376" s="12" t="s">
        <v>20</v>
      </c>
      <c r="G376" s="12" t="s">
        <v>20</v>
      </c>
      <c r="H376" s="12" t="s">
        <v>20</v>
      </c>
      <c r="I376" s="12" t="s">
        <v>20</v>
      </c>
      <c r="J376" s="12" t="s">
        <v>20</v>
      </c>
      <c r="K376" s="12" t="s">
        <v>20</v>
      </c>
      <c r="L376" s="12" t="s">
        <v>20</v>
      </c>
      <c r="M376" s="12" t="s">
        <v>20</v>
      </c>
      <c r="N376" s="12" t="s">
        <v>20</v>
      </c>
      <c r="O376" s="13"/>
      <c r="P376" s="14"/>
    </row>
    <row r="377" spans="1:22" ht="30" customHeight="1" x14ac:dyDescent="0.25">
      <c r="A377" s="15">
        <f t="shared" si="10"/>
        <v>300</v>
      </c>
      <c r="B377" s="16">
        <v>800316325</v>
      </c>
      <c r="C377" s="44" t="s">
        <v>491</v>
      </c>
      <c r="D377" s="17" t="s">
        <v>492</v>
      </c>
      <c r="E377" s="44" t="s">
        <v>60</v>
      </c>
      <c r="F377" s="45" t="s">
        <v>24</v>
      </c>
      <c r="G377" s="45" t="s">
        <v>25</v>
      </c>
      <c r="H377" s="46">
        <v>40000</v>
      </c>
      <c r="I377" s="46">
        <v>1148</v>
      </c>
      <c r="J377" s="46">
        <v>442.65</v>
      </c>
      <c r="K377" s="46">
        <v>1216</v>
      </c>
      <c r="L377" s="46">
        <v>125</v>
      </c>
      <c r="M377" s="46">
        <v>2931.65</v>
      </c>
      <c r="N377" s="46">
        <v>37068.35</v>
      </c>
      <c r="O377" s="47">
        <v>44927</v>
      </c>
      <c r="P377" s="48">
        <v>45107</v>
      </c>
      <c r="Q377" s="1">
        <f>VLOOKUP(D377,'[1]CLASIFICACION DE CARGOS'!J:K,2,0)</f>
        <v>26.1</v>
      </c>
      <c r="R377" s="1">
        <f>VLOOKUP(E377,'[1]CLASIFICACION DE CARGOS'!A:B,2,0)</f>
        <v>4</v>
      </c>
      <c r="S377" s="1">
        <f>IF(Q377=Q375,0,1)</f>
        <v>1</v>
      </c>
      <c r="U377" s="49"/>
      <c r="V377" s="50"/>
    </row>
    <row r="378" spans="1:22" ht="30" customHeight="1" x14ac:dyDescent="0.25">
      <c r="A378" s="15">
        <f t="shared" si="10"/>
        <v>301</v>
      </c>
      <c r="B378" s="16">
        <v>100945286</v>
      </c>
      <c r="C378" s="44" t="s">
        <v>493</v>
      </c>
      <c r="D378" s="17" t="s">
        <v>494</v>
      </c>
      <c r="E378" s="44" t="s">
        <v>462</v>
      </c>
      <c r="F378" s="45" t="s">
        <v>24</v>
      </c>
      <c r="G378" s="45" t="s">
        <v>29</v>
      </c>
      <c r="H378" s="46">
        <v>50000</v>
      </c>
      <c r="I378" s="46">
        <v>1435</v>
      </c>
      <c r="J378" s="46">
        <v>1627.13</v>
      </c>
      <c r="K378" s="46">
        <v>1520</v>
      </c>
      <c r="L378" s="46">
        <v>1637.45</v>
      </c>
      <c r="M378" s="46">
        <v>6219.58</v>
      </c>
      <c r="N378" s="46">
        <v>43780.42</v>
      </c>
      <c r="O378" s="47">
        <v>44866</v>
      </c>
      <c r="P378" s="48">
        <v>45046</v>
      </c>
      <c r="Q378" s="1">
        <f>VLOOKUP(D378,'[1]CLASIFICACION DE CARGOS'!J:K,2,0)</f>
        <v>27.1</v>
      </c>
      <c r="R378" s="1">
        <f>VLOOKUP(E378,'[1]CLASIFICACION DE CARGOS'!A:B,2,0)</f>
        <v>13</v>
      </c>
      <c r="S378" s="1">
        <f>IF(Q378=Q393,0,1)</f>
        <v>0</v>
      </c>
      <c r="U378" s="49"/>
      <c r="V378" s="50"/>
    </row>
    <row r="379" spans="1:22" ht="30" customHeight="1" x14ac:dyDescent="0.25">
      <c r="A379" s="15">
        <f t="shared" si="10"/>
        <v>302</v>
      </c>
      <c r="B379" s="16">
        <v>9000173238</v>
      </c>
      <c r="C379" s="44" t="s">
        <v>495</v>
      </c>
      <c r="D379" s="17" t="s">
        <v>492</v>
      </c>
      <c r="E379" s="44" t="s">
        <v>296</v>
      </c>
      <c r="F379" s="45" t="s">
        <v>24</v>
      </c>
      <c r="G379" s="45" t="s">
        <v>25</v>
      </c>
      <c r="H379" s="46">
        <v>45000</v>
      </c>
      <c r="I379" s="46">
        <v>1291.5</v>
      </c>
      <c r="J379" s="46">
        <v>0</v>
      </c>
      <c r="K379" s="46">
        <v>1368</v>
      </c>
      <c r="L379" s="46">
        <v>2975</v>
      </c>
      <c r="M379" s="46">
        <v>5634.5</v>
      </c>
      <c r="N379" s="46">
        <v>39365.5</v>
      </c>
      <c r="O379" s="47">
        <v>44805</v>
      </c>
      <c r="P379" s="48">
        <v>44985</v>
      </c>
      <c r="Q379" s="1">
        <f>VLOOKUP(D379,'[1]CLASIFICACION DE CARGOS'!J:K,2,0)</f>
        <v>26.1</v>
      </c>
      <c r="R379" s="1">
        <f>VLOOKUP(E379,'[1]CLASIFICACION DE CARGOS'!A:B,2,0)</f>
        <v>8</v>
      </c>
      <c r="S379" s="1">
        <f>IF(Q379=Q377,0,1)</f>
        <v>0</v>
      </c>
      <c r="U379" s="49"/>
      <c r="V379" s="50"/>
    </row>
    <row r="380" spans="1:22" ht="30" customHeight="1" x14ac:dyDescent="0.25">
      <c r="A380" s="15">
        <f t="shared" si="10"/>
        <v>303</v>
      </c>
      <c r="B380" s="16">
        <v>40221786730</v>
      </c>
      <c r="C380" s="44" t="s">
        <v>496</v>
      </c>
      <c r="D380" s="17" t="s">
        <v>492</v>
      </c>
      <c r="E380" s="44" t="s">
        <v>174</v>
      </c>
      <c r="F380" s="45" t="s">
        <v>24</v>
      </c>
      <c r="G380" s="45" t="s">
        <v>25</v>
      </c>
      <c r="H380" s="46">
        <v>35000</v>
      </c>
      <c r="I380" s="46">
        <v>1004.5</v>
      </c>
      <c r="J380" s="46">
        <v>0</v>
      </c>
      <c r="K380" s="46">
        <v>1064</v>
      </c>
      <c r="L380" s="46">
        <v>125</v>
      </c>
      <c r="M380" s="46">
        <v>2193.5</v>
      </c>
      <c r="N380" s="46">
        <v>32806.5</v>
      </c>
      <c r="O380" s="47">
        <v>44927</v>
      </c>
      <c r="P380" s="48">
        <v>45107</v>
      </c>
      <c r="Q380" s="1">
        <f>VLOOKUP(D380,'[1]CLASIFICACION DE CARGOS'!J:K,2,0)</f>
        <v>26.1</v>
      </c>
      <c r="R380" s="1">
        <f>VLOOKUP(E380,'[1]CLASIFICACION DE CARGOS'!A:B,2,0)</f>
        <v>8</v>
      </c>
      <c r="S380" s="1">
        <f t="shared" si="9"/>
        <v>0</v>
      </c>
      <c r="U380" s="49"/>
      <c r="V380" s="50"/>
    </row>
    <row r="381" spans="1:22" ht="30" customHeight="1" x14ac:dyDescent="0.25">
      <c r="A381" s="15">
        <f t="shared" si="10"/>
        <v>304</v>
      </c>
      <c r="B381" s="16">
        <v>112414495</v>
      </c>
      <c r="C381" s="44" t="s">
        <v>497</v>
      </c>
      <c r="D381" s="17" t="s">
        <v>492</v>
      </c>
      <c r="E381" s="44" t="s">
        <v>99</v>
      </c>
      <c r="F381" s="45" t="s">
        <v>24</v>
      </c>
      <c r="G381" s="45" t="s">
        <v>25</v>
      </c>
      <c r="H381" s="46">
        <v>30000</v>
      </c>
      <c r="I381" s="46">
        <v>861</v>
      </c>
      <c r="J381" s="46">
        <v>0</v>
      </c>
      <c r="K381" s="46">
        <v>912</v>
      </c>
      <c r="L381" s="46">
        <v>125</v>
      </c>
      <c r="M381" s="46">
        <v>1898</v>
      </c>
      <c r="N381" s="46">
        <v>28102</v>
      </c>
      <c r="O381" s="47">
        <v>44835</v>
      </c>
      <c r="P381" s="48">
        <v>45016</v>
      </c>
      <c r="Q381" s="1">
        <f>VLOOKUP(D381,'[1]CLASIFICACION DE CARGOS'!J:K,2,0)</f>
        <v>26.1</v>
      </c>
      <c r="R381" s="1">
        <f>VLOOKUP(E381,'[1]CLASIFICACION DE CARGOS'!A:B,2,0)</f>
        <v>8</v>
      </c>
      <c r="S381" s="1">
        <f t="shared" si="9"/>
        <v>0</v>
      </c>
      <c r="U381" s="49"/>
      <c r="V381" s="50"/>
    </row>
    <row r="382" spans="1:22" ht="30" customHeight="1" x14ac:dyDescent="0.25">
      <c r="A382" s="15">
        <f t="shared" si="10"/>
        <v>305</v>
      </c>
      <c r="B382" s="16">
        <v>800016834</v>
      </c>
      <c r="C382" s="44" t="s">
        <v>498</v>
      </c>
      <c r="D382" s="17" t="s">
        <v>492</v>
      </c>
      <c r="E382" s="44" t="s">
        <v>296</v>
      </c>
      <c r="F382" s="45" t="s">
        <v>24</v>
      </c>
      <c r="G382" s="45" t="s">
        <v>25</v>
      </c>
      <c r="H382" s="46">
        <v>25000</v>
      </c>
      <c r="I382" s="46">
        <v>717.5</v>
      </c>
      <c r="J382" s="46">
        <v>0</v>
      </c>
      <c r="K382" s="46">
        <v>760</v>
      </c>
      <c r="L382" s="46">
        <v>125</v>
      </c>
      <c r="M382" s="46">
        <v>1602.5</v>
      </c>
      <c r="N382" s="46">
        <v>23397.5</v>
      </c>
      <c r="O382" s="47">
        <v>44835</v>
      </c>
      <c r="P382" s="48">
        <v>45016</v>
      </c>
      <c r="Q382" s="1">
        <f>VLOOKUP(D382,'[1]CLASIFICACION DE CARGOS'!J:K,2,0)</f>
        <v>26.1</v>
      </c>
      <c r="R382" s="1">
        <f>VLOOKUP(E382,'[1]CLASIFICACION DE CARGOS'!A:B,2,0)</f>
        <v>8</v>
      </c>
      <c r="S382" s="1">
        <f t="shared" si="9"/>
        <v>0</v>
      </c>
      <c r="U382" s="49"/>
      <c r="V382" s="50"/>
    </row>
    <row r="383" spans="1:22" ht="30" customHeight="1" x14ac:dyDescent="0.25">
      <c r="A383" s="15">
        <f t="shared" si="10"/>
        <v>306</v>
      </c>
      <c r="B383" s="16">
        <v>800271199</v>
      </c>
      <c r="C383" s="44" t="s">
        <v>499</v>
      </c>
      <c r="D383" s="17" t="s">
        <v>492</v>
      </c>
      <c r="E383" s="44" t="s">
        <v>31</v>
      </c>
      <c r="F383" s="45" t="s">
        <v>24</v>
      </c>
      <c r="G383" s="45" t="s">
        <v>29</v>
      </c>
      <c r="H383" s="46">
        <v>40000</v>
      </c>
      <c r="I383" s="46">
        <v>1148</v>
      </c>
      <c r="J383" s="46">
        <v>0</v>
      </c>
      <c r="K383" s="46">
        <v>1216</v>
      </c>
      <c r="L383" s="46">
        <v>1125</v>
      </c>
      <c r="M383" s="46">
        <v>3489</v>
      </c>
      <c r="N383" s="46">
        <v>36511</v>
      </c>
      <c r="O383" s="47">
        <v>44866</v>
      </c>
      <c r="P383" s="48">
        <v>45046</v>
      </c>
      <c r="Q383" s="1">
        <f>VLOOKUP(D383,'[1]CLASIFICACION DE CARGOS'!J:K,2,0)</f>
        <v>26.1</v>
      </c>
      <c r="R383" s="1">
        <f>VLOOKUP(E383,'[1]CLASIFICACION DE CARGOS'!A:B,2,0)</f>
        <v>9</v>
      </c>
      <c r="S383" s="1">
        <f t="shared" si="9"/>
        <v>0</v>
      </c>
      <c r="U383" s="49"/>
      <c r="V383" s="50"/>
    </row>
    <row r="384" spans="1:22" ht="30" customHeight="1" x14ac:dyDescent="0.25">
      <c r="A384" s="15">
        <f t="shared" si="10"/>
        <v>307</v>
      </c>
      <c r="B384" s="16">
        <v>40222122281</v>
      </c>
      <c r="C384" s="44" t="s">
        <v>500</v>
      </c>
      <c r="D384" s="17" t="s">
        <v>492</v>
      </c>
      <c r="E384" s="44" t="s">
        <v>41</v>
      </c>
      <c r="F384" s="45" t="s">
        <v>24</v>
      </c>
      <c r="G384" s="45" t="s">
        <v>25</v>
      </c>
      <c r="H384" s="46">
        <v>35000</v>
      </c>
      <c r="I384" s="46">
        <v>1004.5</v>
      </c>
      <c r="J384" s="46">
        <v>0</v>
      </c>
      <c r="K384" s="46">
        <v>1064</v>
      </c>
      <c r="L384" s="46">
        <v>125</v>
      </c>
      <c r="M384" s="46">
        <v>2193.5</v>
      </c>
      <c r="N384" s="46">
        <v>32806.5</v>
      </c>
      <c r="O384" s="47">
        <v>44805</v>
      </c>
      <c r="P384" s="48">
        <v>44985</v>
      </c>
      <c r="Q384" s="1">
        <f>VLOOKUP(D384,'[1]CLASIFICACION DE CARGOS'!J:K,2,0)</f>
        <v>26.1</v>
      </c>
      <c r="R384" s="1">
        <f>VLOOKUP(E384,'[1]CLASIFICACION DE CARGOS'!A:B,2,0)</f>
        <v>10</v>
      </c>
      <c r="S384" s="1">
        <f t="shared" si="9"/>
        <v>0</v>
      </c>
      <c r="U384" s="49"/>
      <c r="V384" s="50"/>
    </row>
    <row r="385" spans="1:22" ht="30" customHeight="1" x14ac:dyDescent="0.25">
      <c r="A385" s="15">
        <f t="shared" si="10"/>
        <v>308</v>
      </c>
      <c r="B385" s="16">
        <v>800310443</v>
      </c>
      <c r="C385" s="44" t="s">
        <v>501</v>
      </c>
      <c r="D385" s="17" t="s">
        <v>492</v>
      </c>
      <c r="E385" s="44" t="s">
        <v>502</v>
      </c>
      <c r="F385" s="45" t="s">
        <v>24</v>
      </c>
      <c r="G385" s="45" t="s">
        <v>25</v>
      </c>
      <c r="H385" s="46">
        <v>22000</v>
      </c>
      <c r="I385" s="46">
        <v>631.4</v>
      </c>
      <c r="J385" s="46">
        <v>0</v>
      </c>
      <c r="K385" s="46">
        <v>668.8</v>
      </c>
      <c r="L385" s="46">
        <v>125</v>
      </c>
      <c r="M385" s="46">
        <v>1425.2</v>
      </c>
      <c r="N385" s="46">
        <v>20574.8</v>
      </c>
      <c r="O385" s="47">
        <v>44774</v>
      </c>
      <c r="P385" s="48">
        <v>44957</v>
      </c>
      <c r="Q385" s="1">
        <f>VLOOKUP(D385,'[1]CLASIFICACION DE CARGOS'!J:K,2,0)</f>
        <v>26.1</v>
      </c>
      <c r="R385" s="1">
        <f>VLOOKUP(E385,'[1]CLASIFICACION DE CARGOS'!A:B,2,0)</f>
        <v>10</v>
      </c>
      <c r="S385" s="1">
        <f t="shared" si="9"/>
        <v>0</v>
      </c>
      <c r="U385" s="49"/>
      <c r="V385" s="50"/>
    </row>
    <row r="386" spans="1:22" ht="30" customHeight="1" x14ac:dyDescent="0.25">
      <c r="A386" s="15">
        <f t="shared" si="10"/>
        <v>309</v>
      </c>
      <c r="B386" s="16">
        <v>800320020</v>
      </c>
      <c r="C386" s="44" t="s">
        <v>503</v>
      </c>
      <c r="D386" s="17" t="s">
        <v>492</v>
      </c>
      <c r="E386" s="44" t="s">
        <v>41</v>
      </c>
      <c r="F386" s="45" t="s">
        <v>24</v>
      </c>
      <c r="G386" s="45" t="s">
        <v>25</v>
      </c>
      <c r="H386" s="46">
        <v>22000</v>
      </c>
      <c r="I386" s="46">
        <v>631.4</v>
      </c>
      <c r="J386" s="46">
        <v>0</v>
      </c>
      <c r="K386" s="46">
        <v>668.8</v>
      </c>
      <c r="L386" s="46">
        <v>125</v>
      </c>
      <c r="M386" s="46">
        <v>1425.2</v>
      </c>
      <c r="N386" s="46">
        <v>20574.8</v>
      </c>
      <c r="O386" s="47">
        <v>44774</v>
      </c>
      <c r="P386" s="48">
        <v>44957</v>
      </c>
      <c r="Q386" s="1">
        <f>VLOOKUP(D386,'[1]CLASIFICACION DE CARGOS'!J:K,2,0)</f>
        <v>26.1</v>
      </c>
      <c r="R386" s="1">
        <f>VLOOKUP(E386,'[1]CLASIFICACION DE CARGOS'!A:B,2,0)</f>
        <v>10</v>
      </c>
      <c r="S386" s="1">
        <f t="shared" si="9"/>
        <v>0</v>
      </c>
      <c r="U386" s="49"/>
      <c r="V386" s="50"/>
    </row>
    <row r="387" spans="1:22" ht="30" customHeight="1" x14ac:dyDescent="0.25">
      <c r="A387" s="15" t="str">
        <f t="shared" si="10"/>
        <v/>
      </c>
      <c r="B387" s="10"/>
      <c r="C387" s="19" t="str">
        <f>D388</f>
        <v>INSTITUTO TECNICO DE ESTUDIOS SUPERIORES DE MEDIO AMBIENTE Y RECURSOS NATURALES</v>
      </c>
      <c r="D387" s="12" t="s">
        <v>20</v>
      </c>
      <c r="E387" s="12" t="s">
        <v>20</v>
      </c>
      <c r="F387" s="12" t="s">
        <v>20</v>
      </c>
      <c r="G387" s="12" t="s">
        <v>20</v>
      </c>
      <c r="H387" s="12" t="s">
        <v>20</v>
      </c>
      <c r="I387" s="12" t="s">
        <v>20</v>
      </c>
      <c r="J387" s="12" t="s">
        <v>20</v>
      </c>
      <c r="K387" s="12" t="s">
        <v>20</v>
      </c>
      <c r="L387" s="12" t="s">
        <v>20</v>
      </c>
      <c r="M387" s="12" t="s">
        <v>20</v>
      </c>
      <c r="N387" s="12" t="s">
        <v>20</v>
      </c>
      <c r="O387" s="13"/>
      <c r="P387" s="14"/>
    </row>
    <row r="388" spans="1:22" ht="30" customHeight="1" x14ac:dyDescent="0.25">
      <c r="A388" s="15">
        <f t="shared" si="10"/>
        <v>310</v>
      </c>
      <c r="B388" s="16">
        <v>40220838169</v>
      </c>
      <c r="C388" s="44" t="s">
        <v>504</v>
      </c>
      <c r="D388" s="17" t="s">
        <v>505</v>
      </c>
      <c r="E388" s="44" t="s">
        <v>382</v>
      </c>
      <c r="F388" s="45" t="s">
        <v>24</v>
      </c>
      <c r="G388" s="45" t="s">
        <v>29</v>
      </c>
      <c r="H388" s="46">
        <v>45000</v>
      </c>
      <c r="I388" s="46">
        <v>1291.5</v>
      </c>
      <c r="J388" s="46">
        <v>1148.33</v>
      </c>
      <c r="K388" s="46">
        <v>1368</v>
      </c>
      <c r="L388" s="46">
        <v>8152.08</v>
      </c>
      <c r="M388" s="46">
        <v>11959.91</v>
      </c>
      <c r="N388" s="46">
        <v>33040.089999999997</v>
      </c>
      <c r="O388" s="47">
        <v>44774</v>
      </c>
      <c r="P388" s="48">
        <v>44957</v>
      </c>
      <c r="Q388" s="1">
        <f>VLOOKUP(D388,'[1]CLASIFICACION DE CARGOS'!J:K,2,0)</f>
        <v>27</v>
      </c>
      <c r="R388" s="1">
        <f>VLOOKUP(E388,'[1]CLASIFICACION DE CARGOS'!A:B,2,0)</f>
        <v>9</v>
      </c>
      <c r="S388" s="1">
        <f>IF(Q388=Q386,0,1)</f>
        <v>1</v>
      </c>
      <c r="U388" s="49"/>
      <c r="V388" s="50"/>
    </row>
    <row r="389" spans="1:22" ht="30" customHeight="1" x14ac:dyDescent="0.25">
      <c r="A389" s="15">
        <f t="shared" si="10"/>
        <v>311</v>
      </c>
      <c r="B389" s="16">
        <v>4701411128</v>
      </c>
      <c r="C389" s="44" t="s">
        <v>506</v>
      </c>
      <c r="D389" s="17" t="s">
        <v>505</v>
      </c>
      <c r="E389" s="44" t="s">
        <v>41</v>
      </c>
      <c r="F389" s="45" t="s">
        <v>24</v>
      </c>
      <c r="G389" s="45" t="s">
        <v>29</v>
      </c>
      <c r="H389" s="46">
        <v>40000</v>
      </c>
      <c r="I389" s="46">
        <v>1148</v>
      </c>
      <c r="J389" s="46">
        <v>442.65</v>
      </c>
      <c r="K389" s="46">
        <v>1216</v>
      </c>
      <c r="L389" s="46">
        <v>125</v>
      </c>
      <c r="M389" s="46">
        <v>2931.65</v>
      </c>
      <c r="N389" s="46">
        <v>37068.35</v>
      </c>
      <c r="O389" s="47">
        <v>44927</v>
      </c>
      <c r="P389" s="48">
        <v>45107</v>
      </c>
      <c r="Q389" s="1">
        <f>VLOOKUP(D389,'[1]CLASIFICACION DE CARGOS'!J:K,2,0)</f>
        <v>27</v>
      </c>
      <c r="R389" s="1">
        <f>VLOOKUP(E389,'[1]CLASIFICACION DE CARGOS'!A:B,2,0)</f>
        <v>10</v>
      </c>
      <c r="S389" s="1">
        <f t="shared" si="9"/>
        <v>0</v>
      </c>
      <c r="U389" s="49"/>
      <c r="V389" s="50"/>
    </row>
    <row r="390" spans="1:22" ht="30" customHeight="1" x14ac:dyDescent="0.25">
      <c r="A390" s="15">
        <f t="shared" si="10"/>
        <v>312</v>
      </c>
      <c r="B390" s="16">
        <v>5000473313</v>
      </c>
      <c r="C390" s="44" t="s">
        <v>507</v>
      </c>
      <c r="D390" s="17" t="s">
        <v>505</v>
      </c>
      <c r="E390" s="44" t="s">
        <v>448</v>
      </c>
      <c r="F390" s="45" t="s">
        <v>24</v>
      </c>
      <c r="G390" s="45" t="s">
        <v>25</v>
      </c>
      <c r="H390" s="46">
        <v>25000</v>
      </c>
      <c r="I390" s="46">
        <v>717.5</v>
      </c>
      <c r="J390" s="46">
        <v>0</v>
      </c>
      <c r="K390" s="46">
        <v>760</v>
      </c>
      <c r="L390" s="46">
        <v>125</v>
      </c>
      <c r="M390" s="46">
        <v>1602.5</v>
      </c>
      <c r="N390" s="46">
        <v>23397.5</v>
      </c>
      <c r="O390" s="47">
        <v>44896</v>
      </c>
      <c r="P390" s="48">
        <v>45077</v>
      </c>
      <c r="Q390" s="1">
        <f>VLOOKUP(D390,'[1]CLASIFICACION DE CARGOS'!J:K,2,0)</f>
        <v>27</v>
      </c>
      <c r="R390" s="1">
        <f>VLOOKUP(E390,'[1]CLASIFICACION DE CARGOS'!A:B,2,0)</f>
        <v>13</v>
      </c>
      <c r="S390" s="1">
        <f t="shared" si="9"/>
        <v>0</v>
      </c>
      <c r="U390" s="49"/>
      <c r="V390" s="50"/>
    </row>
    <row r="391" spans="1:22" ht="30" customHeight="1" x14ac:dyDescent="0.25">
      <c r="A391" s="15">
        <f t="shared" si="10"/>
        <v>313</v>
      </c>
      <c r="B391" s="16">
        <v>1201287073</v>
      </c>
      <c r="C391" s="44" t="s">
        <v>508</v>
      </c>
      <c r="D391" s="17" t="s">
        <v>505</v>
      </c>
      <c r="E391" s="44" t="s">
        <v>462</v>
      </c>
      <c r="F391" s="45" t="s">
        <v>24</v>
      </c>
      <c r="G391" s="45" t="s">
        <v>29</v>
      </c>
      <c r="H391" s="46">
        <v>40000</v>
      </c>
      <c r="I391" s="46">
        <v>1148</v>
      </c>
      <c r="J391" s="46">
        <v>442.65</v>
      </c>
      <c r="K391" s="46">
        <v>1216</v>
      </c>
      <c r="L391" s="46">
        <v>5425</v>
      </c>
      <c r="M391" s="46">
        <v>8231.65</v>
      </c>
      <c r="N391" s="46">
        <v>31768.35</v>
      </c>
      <c r="O391" s="47">
        <v>44835</v>
      </c>
      <c r="P391" s="48">
        <v>45016</v>
      </c>
      <c r="Q391" s="1">
        <f>VLOOKUP(D391,'[1]CLASIFICACION DE CARGOS'!J:K,2,0)</f>
        <v>27</v>
      </c>
      <c r="R391" s="1">
        <f>VLOOKUP(E391,'[1]CLASIFICACION DE CARGOS'!A:B,2,0)</f>
        <v>13</v>
      </c>
      <c r="S391" s="1">
        <f t="shared" si="9"/>
        <v>0</v>
      </c>
      <c r="U391" s="49"/>
      <c r="V391" s="50"/>
    </row>
    <row r="392" spans="1:22" ht="30" customHeight="1" x14ac:dyDescent="0.25">
      <c r="A392" s="15" t="str">
        <f t="shared" si="10"/>
        <v/>
      </c>
      <c r="B392" s="10"/>
      <c r="C392" s="11" t="str">
        <f>D393</f>
        <v>DEPARTAMENTO PROVINCIAL ESPAILLAT (MARENA)</v>
      </c>
      <c r="D392" s="12" t="s">
        <v>20</v>
      </c>
      <c r="E392" s="12" t="s">
        <v>20</v>
      </c>
      <c r="F392" s="12" t="s">
        <v>20</v>
      </c>
      <c r="G392" s="12" t="s">
        <v>20</v>
      </c>
      <c r="H392" s="12" t="s">
        <v>20</v>
      </c>
      <c r="I392" s="12" t="s">
        <v>20</v>
      </c>
      <c r="J392" s="12" t="s">
        <v>20</v>
      </c>
      <c r="K392" s="12" t="s">
        <v>20</v>
      </c>
      <c r="L392" s="12" t="s">
        <v>20</v>
      </c>
      <c r="M392" s="12" t="s">
        <v>20</v>
      </c>
      <c r="N392" s="12" t="s">
        <v>20</v>
      </c>
      <c r="O392" s="13"/>
      <c r="P392" s="14"/>
    </row>
    <row r="393" spans="1:22" ht="30" customHeight="1" x14ac:dyDescent="0.25">
      <c r="A393" s="15">
        <f t="shared" si="10"/>
        <v>314</v>
      </c>
      <c r="B393" s="16">
        <v>5400310362</v>
      </c>
      <c r="C393" s="44" t="s">
        <v>509</v>
      </c>
      <c r="D393" s="17" t="s">
        <v>494</v>
      </c>
      <c r="E393" s="44" t="s">
        <v>23</v>
      </c>
      <c r="F393" s="45" t="s">
        <v>24</v>
      </c>
      <c r="G393" s="45" t="s">
        <v>25</v>
      </c>
      <c r="H393" s="46">
        <v>40000</v>
      </c>
      <c r="I393" s="46">
        <v>1148</v>
      </c>
      <c r="J393" s="46">
        <v>0</v>
      </c>
      <c r="K393" s="46">
        <v>1216</v>
      </c>
      <c r="L393" s="46">
        <v>125</v>
      </c>
      <c r="M393" s="46">
        <v>2489</v>
      </c>
      <c r="N393" s="46">
        <v>37511</v>
      </c>
      <c r="O393" s="47">
        <v>44896</v>
      </c>
      <c r="P393" s="48">
        <v>45077</v>
      </c>
      <c r="Q393" s="1">
        <f>VLOOKUP(D393,'[1]CLASIFICACION DE CARGOS'!J:K,2,0)</f>
        <v>27.1</v>
      </c>
      <c r="R393" s="1">
        <f>VLOOKUP(E393,'[1]CLASIFICACION DE CARGOS'!A:B,2,0)</f>
        <v>7</v>
      </c>
      <c r="S393" s="1">
        <f>IF(Q393=Q391,0,1)</f>
        <v>1</v>
      </c>
      <c r="U393" s="49"/>
      <c r="V393" s="50"/>
    </row>
    <row r="394" spans="1:22" ht="30" customHeight="1" x14ac:dyDescent="0.25">
      <c r="A394" s="15">
        <f t="shared" si="10"/>
        <v>315</v>
      </c>
      <c r="B394" s="16">
        <v>5400693726</v>
      </c>
      <c r="C394" s="44" t="s">
        <v>510</v>
      </c>
      <c r="D394" s="17" t="s">
        <v>494</v>
      </c>
      <c r="E394" s="44" t="s">
        <v>154</v>
      </c>
      <c r="F394" s="45" t="s">
        <v>24</v>
      </c>
      <c r="G394" s="45" t="s">
        <v>29</v>
      </c>
      <c r="H394" s="46">
        <v>35000</v>
      </c>
      <c r="I394" s="46">
        <v>1004.5</v>
      </c>
      <c r="J394" s="46">
        <v>0</v>
      </c>
      <c r="K394" s="46">
        <v>1064</v>
      </c>
      <c r="L394" s="46">
        <v>125</v>
      </c>
      <c r="M394" s="46">
        <v>2193.5</v>
      </c>
      <c r="N394" s="46">
        <v>32806.5</v>
      </c>
      <c r="O394" s="47">
        <v>44866</v>
      </c>
      <c r="P394" s="48">
        <v>45046</v>
      </c>
      <c r="Q394" s="1">
        <f>VLOOKUP(D394,'[1]CLASIFICACION DE CARGOS'!J:K,2,0)</f>
        <v>27.1</v>
      </c>
      <c r="R394" s="1">
        <f>VLOOKUP(E394,'[1]CLASIFICACION DE CARGOS'!A:B,2,0)</f>
        <v>13</v>
      </c>
      <c r="S394" s="1">
        <f>IF(Q394=Q378,0,1)</f>
        <v>0</v>
      </c>
      <c r="U394" s="49"/>
      <c r="V394" s="50"/>
    </row>
    <row r="395" spans="1:22" ht="30" customHeight="1" x14ac:dyDescent="0.25">
      <c r="A395" s="15" t="str">
        <f t="shared" si="10"/>
        <v/>
      </c>
      <c r="B395" s="10"/>
      <c r="C395" s="11" t="s">
        <v>511</v>
      </c>
      <c r="D395" s="12" t="s">
        <v>20</v>
      </c>
      <c r="E395" s="12" t="s">
        <v>20</v>
      </c>
      <c r="F395" s="12" t="s">
        <v>20</v>
      </c>
      <c r="G395" s="12" t="s">
        <v>20</v>
      </c>
      <c r="H395" s="12" t="s">
        <v>20</v>
      </c>
      <c r="I395" s="12" t="s">
        <v>20</v>
      </c>
      <c r="J395" s="12" t="s">
        <v>20</v>
      </c>
      <c r="K395" s="12" t="s">
        <v>20</v>
      </c>
      <c r="L395" s="12" t="s">
        <v>20</v>
      </c>
      <c r="M395" s="12" t="s">
        <v>20</v>
      </c>
      <c r="N395" s="12" t="s">
        <v>20</v>
      </c>
      <c r="O395" s="13"/>
      <c r="P395" s="14"/>
    </row>
    <row r="396" spans="1:22" ht="30" customHeight="1" x14ac:dyDescent="0.25">
      <c r="A396" s="15">
        <f t="shared" si="10"/>
        <v>316</v>
      </c>
      <c r="B396" s="16">
        <v>5500324040</v>
      </c>
      <c r="C396" s="44" t="s">
        <v>512</v>
      </c>
      <c r="D396" s="17" t="s">
        <v>511</v>
      </c>
      <c r="E396" s="44" t="s">
        <v>296</v>
      </c>
      <c r="F396" s="45" t="s">
        <v>24</v>
      </c>
      <c r="G396" s="45" t="s">
        <v>25</v>
      </c>
      <c r="H396" s="46">
        <v>40000</v>
      </c>
      <c r="I396" s="46">
        <v>1148</v>
      </c>
      <c r="J396" s="46">
        <v>0</v>
      </c>
      <c r="K396" s="46">
        <v>1216</v>
      </c>
      <c r="L396" s="46">
        <v>125</v>
      </c>
      <c r="M396" s="46">
        <v>2489</v>
      </c>
      <c r="N396" s="46">
        <v>37511</v>
      </c>
      <c r="O396" s="47">
        <v>44896</v>
      </c>
      <c r="P396" s="48">
        <v>45077</v>
      </c>
      <c r="Q396" s="1">
        <f>VLOOKUP(D396,'[1]CLASIFICACION DE CARGOS'!J:K,2,0)</f>
        <v>27.1</v>
      </c>
      <c r="R396" s="1">
        <f>VLOOKUP(E396,'[1]CLASIFICACION DE CARGOS'!A:B,2,0)</f>
        <v>8</v>
      </c>
      <c r="S396" s="1">
        <f>IF(Q396=Q394,0,1)</f>
        <v>0</v>
      </c>
      <c r="U396" s="49"/>
      <c r="V396" s="50"/>
    </row>
    <row r="397" spans="1:22" ht="30" customHeight="1" x14ac:dyDescent="0.25">
      <c r="A397" s="15">
        <f t="shared" si="10"/>
        <v>317</v>
      </c>
      <c r="B397" s="16">
        <v>5500407720</v>
      </c>
      <c r="C397" s="44" t="s">
        <v>513</v>
      </c>
      <c r="D397" s="17" t="s">
        <v>511</v>
      </c>
      <c r="E397" s="44" t="s">
        <v>296</v>
      </c>
      <c r="F397" s="45" t="s">
        <v>24</v>
      </c>
      <c r="G397" s="45" t="s">
        <v>25</v>
      </c>
      <c r="H397" s="46">
        <v>38000</v>
      </c>
      <c r="I397" s="46">
        <v>1090.5999999999999</v>
      </c>
      <c r="J397" s="46">
        <v>0</v>
      </c>
      <c r="K397" s="46">
        <v>1155.2</v>
      </c>
      <c r="L397" s="46">
        <v>125</v>
      </c>
      <c r="M397" s="46">
        <v>2370.8000000000002</v>
      </c>
      <c r="N397" s="46">
        <v>35629.199999999997</v>
      </c>
      <c r="O397" s="47">
        <v>44308</v>
      </c>
      <c r="P397" s="48">
        <v>44673</v>
      </c>
      <c r="Q397" s="1">
        <f>VLOOKUP(D397,'[1]CLASIFICACION DE CARGOS'!J:K,2,0)</f>
        <v>27.1</v>
      </c>
      <c r="R397" s="1">
        <f>VLOOKUP(E397,'[1]CLASIFICACION DE CARGOS'!A:B,2,0)</f>
        <v>8</v>
      </c>
      <c r="S397" s="1">
        <f t="shared" si="9"/>
        <v>0</v>
      </c>
      <c r="U397" s="49"/>
      <c r="V397" s="50"/>
    </row>
    <row r="398" spans="1:22" ht="30" customHeight="1" x14ac:dyDescent="0.25">
      <c r="A398" s="15">
        <f t="shared" si="10"/>
        <v>318</v>
      </c>
      <c r="B398" s="16">
        <v>119189777</v>
      </c>
      <c r="C398" s="44" t="s">
        <v>514</v>
      </c>
      <c r="D398" s="17" t="s">
        <v>511</v>
      </c>
      <c r="E398" s="44" t="s">
        <v>99</v>
      </c>
      <c r="F398" s="45" t="s">
        <v>24</v>
      </c>
      <c r="G398" s="45" t="s">
        <v>25</v>
      </c>
      <c r="H398" s="46">
        <v>35000</v>
      </c>
      <c r="I398" s="46">
        <v>1004.5</v>
      </c>
      <c r="J398" s="46">
        <v>0</v>
      </c>
      <c r="K398" s="46">
        <v>1064</v>
      </c>
      <c r="L398" s="46">
        <v>442.48</v>
      </c>
      <c r="M398" s="46">
        <v>2510.98</v>
      </c>
      <c r="N398" s="46">
        <v>32489.02</v>
      </c>
      <c r="O398" s="47">
        <v>44701</v>
      </c>
      <c r="P398" s="48">
        <v>44885</v>
      </c>
      <c r="Q398" s="1">
        <f>VLOOKUP(D398,'[1]CLASIFICACION DE CARGOS'!J:K,2,0)</f>
        <v>27.1</v>
      </c>
      <c r="R398" s="1">
        <f>VLOOKUP(E398,'[1]CLASIFICACION DE CARGOS'!A:B,2,0)</f>
        <v>8</v>
      </c>
      <c r="S398" s="1">
        <f t="shared" si="9"/>
        <v>0</v>
      </c>
      <c r="U398" s="49"/>
      <c r="V398" s="50"/>
    </row>
    <row r="399" spans="1:22" ht="30" customHeight="1" x14ac:dyDescent="0.25">
      <c r="A399" s="15">
        <f t="shared" ref="A399:A462" si="11">IF(A398="",A397+1,IF(B399&lt;&gt;"",A398+1,""))</f>
        <v>319</v>
      </c>
      <c r="B399" s="16">
        <v>5500383590</v>
      </c>
      <c r="C399" s="44" t="s">
        <v>515</v>
      </c>
      <c r="D399" s="17" t="s">
        <v>511</v>
      </c>
      <c r="E399" s="44" t="s">
        <v>99</v>
      </c>
      <c r="F399" s="45" t="s">
        <v>24</v>
      </c>
      <c r="G399" s="45" t="s">
        <v>25</v>
      </c>
      <c r="H399" s="46">
        <v>35000</v>
      </c>
      <c r="I399" s="46">
        <v>1004.5</v>
      </c>
      <c r="J399" s="46">
        <v>0</v>
      </c>
      <c r="K399" s="46">
        <v>1064</v>
      </c>
      <c r="L399" s="46">
        <v>125</v>
      </c>
      <c r="M399" s="46">
        <v>2193.5</v>
      </c>
      <c r="N399" s="46">
        <v>32806.5</v>
      </c>
      <c r="O399" s="47">
        <v>44866</v>
      </c>
      <c r="P399" s="48">
        <v>45046</v>
      </c>
      <c r="Q399" s="1">
        <f>VLOOKUP(D399,'[1]CLASIFICACION DE CARGOS'!J:K,2,0)</f>
        <v>27.1</v>
      </c>
      <c r="R399" s="1">
        <f>VLOOKUP(E399,'[1]CLASIFICACION DE CARGOS'!A:B,2,0)</f>
        <v>8</v>
      </c>
      <c r="S399" s="1">
        <f t="shared" ref="S399:S468" si="12">IF(Q399=Q398,0,1)</f>
        <v>0</v>
      </c>
      <c r="U399" s="49"/>
      <c r="V399" s="50"/>
    </row>
    <row r="400" spans="1:22" ht="30" customHeight="1" x14ac:dyDescent="0.25">
      <c r="A400" s="15">
        <f t="shared" si="11"/>
        <v>320</v>
      </c>
      <c r="B400" s="16">
        <v>6400212319</v>
      </c>
      <c r="C400" s="44" t="s">
        <v>516</v>
      </c>
      <c r="D400" s="17" t="s">
        <v>511</v>
      </c>
      <c r="E400" s="44" t="s">
        <v>99</v>
      </c>
      <c r="F400" s="45" t="s">
        <v>24</v>
      </c>
      <c r="G400" s="45" t="s">
        <v>25</v>
      </c>
      <c r="H400" s="46">
        <v>30000</v>
      </c>
      <c r="I400" s="46">
        <v>861</v>
      </c>
      <c r="J400" s="46">
        <v>0</v>
      </c>
      <c r="K400" s="46">
        <v>912</v>
      </c>
      <c r="L400" s="46">
        <v>125</v>
      </c>
      <c r="M400" s="46">
        <v>1898</v>
      </c>
      <c r="N400" s="46">
        <v>28102</v>
      </c>
      <c r="O400" s="47">
        <v>44896</v>
      </c>
      <c r="P400" s="48">
        <v>45077</v>
      </c>
      <c r="Q400" s="1">
        <f>VLOOKUP(D400,'[1]CLASIFICACION DE CARGOS'!J:K,2,0)</f>
        <v>27.1</v>
      </c>
      <c r="R400" s="1">
        <f>VLOOKUP(E400,'[1]CLASIFICACION DE CARGOS'!A:B,2,0)</f>
        <v>8</v>
      </c>
      <c r="S400" s="1">
        <f t="shared" si="12"/>
        <v>0</v>
      </c>
      <c r="U400" s="49"/>
      <c r="V400" s="50"/>
    </row>
    <row r="401" spans="1:22" ht="30" customHeight="1" x14ac:dyDescent="0.25">
      <c r="A401" s="15">
        <f t="shared" si="11"/>
        <v>321</v>
      </c>
      <c r="B401" s="16">
        <v>5500247704</v>
      </c>
      <c r="C401" s="44" t="s">
        <v>517</v>
      </c>
      <c r="D401" s="17" t="s">
        <v>511</v>
      </c>
      <c r="E401" s="44" t="s">
        <v>174</v>
      </c>
      <c r="F401" s="45" t="s">
        <v>24</v>
      </c>
      <c r="G401" s="45" t="s">
        <v>25</v>
      </c>
      <c r="H401" s="46">
        <v>22000</v>
      </c>
      <c r="I401" s="46">
        <v>631.4</v>
      </c>
      <c r="J401" s="46">
        <v>0</v>
      </c>
      <c r="K401" s="46">
        <v>668.8</v>
      </c>
      <c r="L401" s="46">
        <v>125</v>
      </c>
      <c r="M401" s="46">
        <v>1425.2</v>
      </c>
      <c r="N401" s="46">
        <v>20574.8</v>
      </c>
      <c r="O401" s="47">
        <v>44896</v>
      </c>
      <c r="P401" s="48">
        <v>45077</v>
      </c>
      <c r="Q401" s="1">
        <f>VLOOKUP(D401,'[1]CLASIFICACION DE CARGOS'!J:K,2,0)</f>
        <v>27.1</v>
      </c>
      <c r="R401" s="1">
        <f>VLOOKUP(E401,'[1]CLASIFICACION DE CARGOS'!A:B,2,0)</f>
        <v>8</v>
      </c>
      <c r="S401" s="1">
        <f t="shared" si="12"/>
        <v>0</v>
      </c>
      <c r="U401" s="49"/>
      <c r="V401" s="50"/>
    </row>
    <row r="402" spans="1:22" ht="30" customHeight="1" x14ac:dyDescent="0.25">
      <c r="A402" s="15">
        <f t="shared" si="11"/>
        <v>322</v>
      </c>
      <c r="B402" s="16">
        <v>5500138234</v>
      </c>
      <c r="C402" s="44" t="s">
        <v>518</v>
      </c>
      <c r="D402" s="17" t="s">
        <v>511</v>
      </c>
      <c r="E402" s="44" t="s">
        <v>41</v>
      </c>
      <c r="F402" s="45" t="s">
        <v>24</v>
      </c>
      <c r="G402" s="45" t="s">
        <v>25</v>
      </c>
      <c r="H402" s="46">
        <v>40000</v>
      </c>
      <c r="I402" s="46">
        <v>1148</v>
      </c>
      <c r="J402" s="46">
        <v>0</v>
      </c>
      <c r="K402" s="46">
        <v>1216</v>
      </c>
      <c r="L402" s="46">
        <v>125</v>
      </c>
      <c r="M402" s="46">
        <v>2489</v>
      </c>
      <c r="N402" s="46">
        <v>37511</v>
      </c>
      <c r="O402" s="47">
        <v>44866</v>
      </c>
      <c r="P402" s="48">
        <v>45046</v>
      </c>
      <c r="Q402" s="1">
        <f>VLOOKUP(D402,'[1]CLASIFICACION DE CARGOS'!J:K,2,0)</f>
        <v>27.1</v>
      </c>
      <c r="R402" s="1">
        <f>VLOOKUP(E402,'[1]CLASIFICACION DE CARGOS'!A:B,2,0)</f>
        <v>10</v>
      </c>
      <c r="S402" s="1">
        <f t="shared" si="12"/>
        <v>0</v>
      </c>
      <c r="U402" s="49"/>
      <c r="V402" s="50"/>
    </row>
    <row r="403" spans="1:22" ht="30" customHeight="1" x14ac:dyDescent="0.25">
      <c r="A403" s="15">
        <f t="shared" si="11"/>
        <v>323</v>
      </c>
      <c r="B403" s="16">
        <v>5500280473</v>
      </c>
      <c r="C403" s="44" t="s">
        <v>519</v>
      </c>
      <c r="D403" s="17" t="s">
        <v>511</v>
      </c>
      <c r="E403" s="44" t="s">
        <v>41</v>
      </c>
      <c r="F403" s="45" t="s">
        <v>24</v>
      </c>
      <c r="G403" s="45" t="s">
        <v>25</v>
      </c>
      <c r="H403" s="46">
        <v>40000</v>
      </c>
      <c r="I403" s="46">
        <v>1148</v>
      </c>
      <c r="J403" s="46">
        <v>442.65</v>
      </c>
      <c r="K403" s="46">
        <v>1216</v>
      </c>
      <c r="L403" s="46">
        <v>125</v>
      </c>
      <c r="M403" s="46">
        <v>2931.65</v>
      </c>
      <c r="N403" s="46">
        <v>37068.35</v>
      </c>
      <c r="O403" s="47">
        <v>44866</v>
      </c>
      <c r="P403" s="48">
        <v>45046</v>
      </c>
      <c r="Q403" s="1">
        <f>VLOOKUP(D403,'[1]CLASIFICACION DE CARGOS'!J:K,2,0)</f>
        <v>27.1</v>
      </c>
      <c r="R403" s="1">
        <f>VLOOKUP(E403,'[1]CLASIFICACION DE CARGOS'!A:B,2,0)</f>
        <v>10</v>
      </c>
      <c r="S403" s="1">
        <f t="shared" si="12"/>
        <v>0</v>
      </c>
      <c r="U403" s="49"/>
      <c r="V403" s="50"/>
    </row>
    <row r="404" spans="1:22" ht="30" customHeight="1" x14ac:dyDescent="0.25">
      <c r="A404" s="15">
        <f t="shared" si="11"/>
        <v>324</v>
      </c>
      <c r="B404" s="16">
        <v>105614101</v>
      </c>
      <c r="C404" s="44" t="s">
        <v>520</v>
      </c>
      <c r="D404" s="17" t="s">
        <v>511</v>
      </c>
      <c r="E404" s="44" t="s">
        <v>41</v>
      </c>
      <c r="F404" s="45" t="s">
        <v>24</v>
      </c>
      <c r="G404" s="45" t="s">
        <v>29</v>
      </c>
      <c r="H404" s="46">
        <v>35000</v>
      </c>
      <c r="I404" s="46">
        <v>1004.5</v>
      </c>
      <c r="J404" s="46">
        <v>0</v>
      </c>
      <c r="K404" s="46">
        <v>1064</v>
      </c>
      <c r="L404" s="46">
        <v>1637.45</v>
      </c>
      <c r="M404" s="46">
        <v>3705.95</v>
      </c>
      <c r="N404" s="46">
        <v>31294.05</v>
      </c>
      <c r="O404" s="47">
        <v>44805</v>
      </c>
      <c r="P404" s="48">
        <v>44985</v>
      </c>
      <c r="Q404" s="1">
        <f>VLOOKUP(D404,'[1]CLASIFICACION DE CARGOS'!J:K,2,0)</f>
        <v>27.1</v>
      </c>
      <c r="R404" s="1">
        <f>VLOOKUP(E404,'[1]CLASIFICACION DE CARGOS'!A:B,2,0)</f>
        <v>10</v>
      </c>
      <c r="S404" s="1">
        <f t="shared" si="12"/>
        <v>0</v>
      </c>
      <c r="U404" s="49"/>
      <c r="V404" s="50"/>
    </row>
    <row r="405" spans="1:22" ht="30" customHeight="1" x14ac:dyDescent="0.25">
      <c r="A405" s="15">
        <f t="shared" si="11"/>
        <v>325</v>
      </c>
      <c r="B405" s="16">
        <v>5100021525</v>
      </c>
      <c r="C405" s="44" t="s">
        <v>521</v>
      </c>
      <c r="D405" s="17" t="s">
        <v>511</v>
      </c>
      <c r="E405" s="44" t="s">
        <v>41</v>
      </c>
      <c r="F405" s="45" t="s">
        <v>24</v>
      </c>
      <c r="G405" s="45" t="s">
        <v>25</v>
      </c>
      <c r="H405" s="46">
        <v>35000</v>
      </c>
      <c r="I405" s="46">
        <v>1004.5</v>
      </c>
      <c r="J405" s="46">
        <v>0</v>
      </c>
      <c r="K405" s="46">
        <v>1064</v>
      </c>
      <c r="L405" s="46">
        <v>125</v>
      </c>
      <c r="M405" s="46">
        <v>2193.5</v>
      </c>
      <c r="N405" s="46">
        <v>32806.5</v>
      </c>
      <c r="O405" s="47">
        <v>44927</v>
      </c>
      <c r="P405" s="48">
        <v>45078</v>
      </c>
      <c r="Q405" s="1">
        <f>VLOOKUP(D405,'[1]CLASIFICACION DE CARGOS'!J:K,2,0)</f>
        <v>27.1</v>
      </c>
      <c r="R405" s="1">
        <f>VLOOKUP(E405,'[1]CLASIFICACION DE CARGOS'!A:B,2,0)</f>
        <v>10</v>
      </c>
      <c r="S405" s="1">
        <f t="shared" si="12"/>
        <v>0</v>
      </c>
      <c r="U405" s="49"/>
      <c r="V405" s="50"/>
    </row>
    <row r="406" spans="1:22" ht="30" customHeight="1" x14ac:dyDescent="0.25">
      <c r="A406" s="15">
        <f t="shared" si="11"/>
        <v>326</v>
      </c>
      <c r="B406" s="16">
        <v>5600166382</v>
      </c>
      <c r="C406" s="44" t="s">
        <v>522</v>
      </c>
      <c r="D406" s="17" t="s">
        <v>511</v>
      </c>
      <c r="E406" s="44" t="s">
        <v>41</v>
      </c>
      <c r="F406" s="45" t="s">
        <v>24</v>
      </c>
      <c r="G406" s="45" t="s">
        <v>25</v>
      </c>
      <c r="H406" s="46">
        <v>35000</v>
      </c>
      <c r="I406" s="46">
        <v>1004.5</v>
      </c>
      <c r="J406" s="46">
        <v>0</v>
      </c>
      <c r="K406" s="46">
        <v>1064</v>
      </c>
      <c r="L406" s="46">
        <v>125</v>
      </c>
      <c r="M406" s="46">
        <v>2193.5</v>
      </c>
      <c r="N406" s="46">
        <v>32806.5</v>
      </c>
      <c r="O406" s="47">
        <v>44805</v>
      </c>
      <c r="P406" s="48">
        <v>44985</v>
      </c>
      <c r="Q406" s="1">
        <f>VLOOKUP(D406,'[1]CLASIFICACION DE CARGOS'!J:K,2,0)</f>
        <v>27.1</v>
      </c>
      <c r="R406" s="1">
        <f>VLOOKUP(E406,'[1]CLASIFICACION DE CARGOS'!A:B,2,0)</f>
        <v>10</v>
      </c>
      <c r="S406" s="1">
        <f t="shared" si="12"/>
        <v>0</v>
      </c>
      <c r="U406" s="49"/>
      <c r="V406" s="50"/>
    </row>
    <row r="407" spans="1:22" ht="30" customHeight="1" x14ac:dyDescent="0.25">
      <c r="A407" s="15">
        <f t="shared" si="11"/>
        <v>327</v>
      </c>
      <c r="B407" s="16">
        <v>40223956653</v>
      </c>
      <c r="C407" s="44" t="s">
        <v>523</v>
      </c>
      <c r="D407" s="17" t="s">
        <v>511</v>
      </c>
      <c r="E407" s="44" t="s">
        <v>524</v>
      </c>
      <c r="F407" s="45" t="s">
        <v>24</v>
      </c>
      <c r="G407" s="45" t="s">
        <v>25</v>
      </c>
      <c r="H407" s="46">
        <v>26250</v>
      </c>
      <c r="I407" s="46">
        <v>753.38</v>
      </c>
      <c r="J407" s="46">
        <v>0</v>
      </c>
      <c r="K407" s="46">
        <v>798</v>
      </c>
      <c r="L407" s="46">
        <v>125</v>
      </c>
      <c r="M407" s="46">
        <v>1676.38</v>
      </c>
      <c r="N407" s="46">
        <v>24573.62</v>
      </c>
      <c r="O407" s="47">
        <v>44866</v>
      </c>
      <c r="P407" s="48">
        <v>45046</v>
      </c>
      <c r="Q407" s="1">
        <f>VLOOKUP(D407,'[1]CLASIFICACION DE CARGOS'!J:K,2,0)</f>
        <v>27.1</v>
      </c>
      <c r="R407" s="1">
        <f>VLOOKUP(E407,'[1]CLASIFICACION DE CARGOS'!A:B,2,0)</f>
        <v>13</v>
      </c>
      <c r="S407" s="1">
        <f t="shared" si="12"/>
        <v>0</v>
      </c>
      <c r="U407" s="49"/>
      <c r="V407" s="50"/>
    </row>
    <row r="408" spans="1:22" ht="30" customHeight="1" x14ac:dyDescent="0.25">
      <c r="A408" s="15">
        <f t="shared" si="11"/>
        <v>328</v>
      </c>
      <c r="B408" s="16">
        <v>5500313290</v>
      </c>
      <c r="C408" s="44" t="s">
        <v>525</v>
      </c>
      <c r="D408" s="17" t="s">
        <v>511</v>
      </c>
      <c r="E408" s="44" t="s">
        <v>128</v>
      </c>
      <c r="F408" s="45" t="s">
        <v>24</v>
      </c>
      <c r="G408" s="45" t="s">
        <v>25</v>
      </c>
      <c r="H408" s="46">
        <v>42000</v>
      </c>
      <c r="I408" s="46">
        <v>1205.4000000000001</v>
      </c>
      <c r="J408" s="46">
        <v>0</v>
      </c>
      <c r="K408" s="46">
        <v>1276.8</v>
      </c>
      <c r="L408" s="46">
        <v>125</v>
      </c>
      <c r="M408" s="46">
        <v>2607.1999999999998</v>
      </c>
      <c r="N408" s="46">
        <v>39392.800000000003</v>
      </c>
      <c r="O408" s="47">
        <v>44866</v>
      </c>
      <c r="P408" s="48">
        <v>45046</v>
      </c>
      <c r="Q408" s="1">
        <f>VLOOKUP(D408,'[1]CLASIFICACION DE CARGOS'!J:K,2,0)</f>
        <v>27.1</v>
      </c>
      <c r="R408" s="1">
        <f>VLOOKUP(E408,'[1]CLASIFICACION DE CARGOS'!A:B,2,0)</f>
        <v>13</v>
      </c>
      <c r="S408" s="1">
        <f t="shared" si="12"/>
        <v>0</v>
      </c>
      <c r="U408" s="49"/>
      <c r="V408" s="50"/>
    </row>
    <row r="409" spans="1:22" ht="30" customHeight="1" x14ac:dyDescent="0.25">
      <c r="A409" s="15">
        <f t="shared" si="11"/>
        <v>329</v>
      </c>
      <c r="B409" s="16">
        <v>40225030341</v>
      </c>
      <c r="C409" s="44" t="s">
        <v>526</v>
      </c>
      <c r="D409" s="17" t="s">
        <v>511</v>
      </c>
      <c r="E409" s="44" t="s">
        <v>154</v>
      </c>
      <c r="F409" s="45" t="s">
        <v>24</v>
      </c>
      <c r="G409" s="45" t="s">
        <v>25</v>
      </c>
      <c r="H409" s="46">
        <v>46000</v>
      </c>
      <c r="I409" s="46">
        <v>1320.2</v>
      </c>
      <c r="J409" s="46">
        <v>0</v>
      </c>
      <c r="K409" s="46">
        <v>1398.4</v>
      </c>
      <c r="L409" s="46">
        <v>125</v>
      </c>
      <c r="M409" s="46">
        <v>2843.6</v>
      </c>
      <c r="N409" s="46">
        <v>43156.4</v>
      </c>
      <c r="O409" s="47">
        <v>44866</v>
      </c>
      <c r="P409" s="48">
        <v>45046</v>
      </c>
      <c r="Q409" s="1">
        <f>VLOOKUP(D409,'[1]CLASIFICACION DE CARGOS'!J:K,2,0)</f>
        <v>27.1</v>
      </c>
      <c r="R409" s="1">
        <f>VLOOKUP(E409,'[1]CLASIFICACION DE CARGOS'!A:B,2,0)</f>
        <v>13</v>
      </c>
      <c r="S409" s="1">
        <f t="shared" si="12"/>
        <v>0</v>
      </c>
      <c r="U409" s="49"/>
      <c r="V409" s="50"/>
    </row>
    <row r="410" spans="1:22" ht="30" customHeight="1" x14ac:dyDescent="0.25">
      <c r="A410" s="15">
        <f t="shared" si="11"/>
        <v>330</v>
      </c>
      <c r="B410" s="16">
        <v>5500045140</v>
      </c>
      <c r="C410" s="44" t="s">
        <v>527</v>
      </c>
      <c r="D410" s="17" t="s">
        <v>511</v>
      </c>
      <c r="E410" s="44" t="s">
        <v>314</v>
      </c>
      <c r="F410" s="45" t="s">
        <v>24</v>
      </c>
      <c r="G410" s="45" t="s">
        <v>25</v>
      </c>
      <c r="H410" s="46">
        <v>36000</v>
      </c>
      <c r="I410" s="46">
        <v>1033.2</v>
      </c>
      <c r="J410" s="46">
        <v>0</v>
      </c>
      <c r="K410" s="46">
        <v>1094.4000000000001</v>
      </c>
      <c r="L410" s="46">
        <v>125</v>
      </c>
      <c r="M410" s="46">
        <v>2252.6</v>
      </c>
      <c r="N410" s="46">
        <v>33747.4</v>
      </c>
      <c r="O410" s="47">
        <v>44866</v>
      </c>
      <c r="P410" s="48">
        <v>45046</v>
      </c>
      <c r="Q410" s="1">
        <f>VLOOKUP(D410,'[1]CLASIFICACION DE CARGOS'!J:K,2,0)</f>
        <v>27.1</v>
      </c>
      <c r="R410" s="1">
        <f>VLOOKUP(E410,'[1]CLASIFICACION DE CARGOS'!A:B,2,0)</f>
        <v>13.01</v>
      </c>
      <c r="S410" s="1">
        <f t="shared" si="12"/>
        <v>0</v>
      </c>
      <c r="U410" s="49"/>
      <c r="V410" s="50"/>
    </row>
    <row r="411" spans="1:22" ht="30" customHeight="1" x14ac:dyDescent="0.25">
      <c r="A411" s="15" t="str">
        <f t="shared" si="11"/>
        <v/>
      </c>
      <c r="B411" s="10"/>
      <c r="C411" s="11" t="s">
        <v>528</v>
      </c>
      <c r="D411" s="12" t="s">
        <v>20</v>
      </c>
      <c r="E411" s="12" t="s">
        <v>20</v>
      </c>
      <c r="F411" s="12" t="s">
        <v>20</v>
      </c>
      <c r="G411" s="12" t="s">
        <v>20</v>
      </c>
      <c r="H411" s="12" t="s">
        <v>20</v>
      </c>
      <c r="I411" s="12" t="s">
        <v>20</v>
      </c>
      <c r="J411" s="12" t="s">
        <v>20</v>
      </c>
      <c r="K411" s="12" t="s">
        <v>20</v>
      </c>
      <c r="L411" s="12" t="s">
        <v>20</v>
      </c>
      <c r="M411" s="12" t="s">
        <v>20</v>
      </c>
      <c r="N411" s="12" t="s">
        <v>20</v>
      </c>
      <c r="O411" s="13"/>
      <c r="P411" s="14"/>
    </row>
    <row r="412" spans="1:22" ht="30" customHeight="1" x14ac:dyDescent="0.25">
      <c r="A412" s="15">
        <f t="shared" si="11"/>
        <v>331</v>
      </c>
      <c r="B412" s="16">
        <v>13600073137</v>
      </c>
      <c r="C412" s="44" t="s">
        <v>529</v>
      </c>
      <c r="D412" s="17" t="s">
        <v>528</v>
      </c>
      <c r="E412" s="44" t="s">
        <v>99</v>
      </c>
      <c r="F412" s="45" t="s">
        <v>24</v>
      </c>
      <c r="G412" s="45" t="s">
        <v>25</v>
      </c>
      <c r="H412" s="46">
        <v>35000</v>
      </c>
      <c r="I412" s="46">
        <v>1004.5</v>
      </c>
      <c r="J412" s="46">
        <v>0</v>
      </c>
      <c r="K412" s="46">
        <v>1064</v>
      </c>
      <c r="L412" s="46">
        <v>125</v>
      </c>
      <c r="M412" s="46">
        <v>2193.5</v>
      </c>
      <c r="N412" s="46">
        <v>32806.5</v>
      </c>
      <c r="O412" s="47">
        <v>44835</v>
      </c>
      <c r="P412" s="48">
        <v>45016</v>
      </c>
      <c r="Q412" s="1">
        <f>VLOOKUP(D412,'[1]CLASIFICACION DE CARGOS'!J:K,2,0)</f>
        <v>27.1</v>
      </c>
      <c r="R412" s="1">
        <f>VLOOKUP(E412,'[1]CLASIFICACION DE CARGOS'!A:B,2,0)</f>
        <v>8</v>
      </c>
      <c r="S412" s="1">
        <f>IF(Q412=Q410,0,1)</f>
        <v>0</v>
      </c>
      <c r="U412" s="49"/>
      <c r="V412" s="50"/>
    </row>
    <row r="413" spans="1:22" ht="30" customHeight="1" x14ac:dyDescent="0.25">
      <c r="A413" s="15">
        <f t="shared" si="11"/>
        <v>332</v>
      </c>
      <c r="B413" s="16">
        <v>6000099165</v>
      </c>
      <c r="C413" s="44" t="s">
        <v>530</v>
      </c>
      <c r="D413" s="17" t="s">
        <v>528</v>
      </c>
      <c r="E413" s="44" t="s">
        <v>41</v>
      </c>
      <c r="F413" s="45" t="s">
        <v>24</v>
      </c>
      <c r="G413" s="45" t="s">
        <v>25</v>
      </c>
      <c r="H413" s="46">
        <v>35000</v>
      </c>
      <c r="I413" s="46">
        <v>1004.5</v>
      </c>
      <c r="J413" s="46">
        <v>0</v>
      </c>
      <c r="K413" s="46">
        <v>1064</v>
      </c>
      <c r="L413" s="46">
        <v>125</v>
      </c>
      <c r="M413" s="46">
        <v>2193.5</v>
      </c>
      <c r="N413" s="46">
        <v>32806.5</v>
      </c>
      <c r="O413" s="47">
        <v>44866</v>
      </c>
      <c r="P413" s="48">
        <v>45046</v>
      </c>
      <c r="Q413" s="1">
        <f>VLOOKUP(D413,'[1]CLASIFICACION DE CARGOS'!J:K,2,0)</f>
        <v>27.1</v>
      </c>
      <c r="R413" s="1">
        <f>VLOOKUP(E413,'[1]CLASIFICACION DE CARGOS'!A:B,2,0)</f>
        <v>10</v>
      </c>
      <c r="S413" s="1">
        <f t="shared" si="12"/>
        <v>0</v>
      </c>
      <c r="U413" s="49"/>
      <c r="V413" s="50"/>
    </row>
    <row r="414" spans="1:22" ht="30" customHeight="1" x14ac:dyDescent="0.25">
      <c r="A414" s="15">
        <f t="shared" si="11"/>
        <v>333</v>
      </c>
      <c r="B414" s="16">
        <v>6000181393</v>
      </c>
      <c r="C414" s="44" t="s">
        <v>531</v>
      </c>
      <c r="D414" s="17" t="s">
        <v>528</v>
      </c>
      <c r="E414" s="44" t="s">
        <v>41</v>
      </c>
      <c r="F414" s="45" t="s">
        <v>24</v>
      </c>
      <c r="G414" s="45" t="s">
        <v>25</v>
      </c>
      <c r="H414" s="46">
        <v>22000</v>
      </c>
      <c r="I414" s="46">
        <v>631.4</v>
      </c>
      <c r="J414" s="46">
        <v>0</v>
      </c>
      <c r="K414" s="46">
        <v>668.8</v>
      </c>
      <c r="L414" s="46">
        <v>125</v>
      </c>
      <c r="M414" s="46">
        <v>1425.2</v>
      </c>
      <c r="N414" s="46">
        <v>20574.8</v>
      </c>
      <c r="O414" s="47">
        <v>44866</v>
      </c>
      <c r="P414" s="48">
        <v>45046</v>
      </c>
      <c r="Q414" s="1">
        <f>VLOOKUP(D414,'[1]CLASIFICACION DE CARGOS'!J:K,2,0)</f>
        <v>27.1</v>
      </c>
      <c r="R414" s="1">
        <f>VLOOKUP(E414,'[1]CLASIFICACION DE CARGOS'!A:B,2,0)</f>
        <v>10</v>
      </c>
      <c r="S414" s="1">
        <f t="shared" si="12"/>
        <v>0</v>
      </c>
      <c r="U414" s="49"/>
      <c r="V414" s="50"/>
    </row>
    <row r="415" spans="1:22" ht="30" customHeight="1" x14ac:dyDescent="0.25">
      <c r="A415" s="15">
        <f t="shared" si="11"/>
        <v>334</v>
      </c>
      <c r="B415" s="16">
        <v>40225637822</v>
      </c>
      <c r="C415" s="44" t="s">
        <v>532</v>
      </c>
      <c r="D415" s="17" t="s">
        <v>528</v>
      </c>
      <c r="E415" s="44" t="s">
        <v>41</v>
      </c>
      <c r="F415" s="45" t="s">
        <v>24</v>
      </c>
      <c r="G415" s="45" t="s">
        <v>25</v>
      </c>
      <c r="H415" s="46">
        <v>22000</v>
      </c>
      <c r="I415" s="46">
        <v>631.4</v>
      </c>
      <c r="J415" s="46">
        <v>0</v>
      </c>
      <c r="K415" s="46">
        <v>668.8</v>
      </c>
      <c r="L415" s="46">
        <v>175</v>
      </c>
      <c r="M415" s="46">
        <v>1475.2</v>
      </c>
      <c r="N415" s="46">
        <v>20524.8</v>
      </c>
      <c r="O415" s="47">
        <v>44896</v>
      </c>
      <c r="P415" s="48">
        <v>45077</v>
      </c>
      <c r="Q415" s="1">
        <f>VLOOKUP(D415,'[1]CLASIFICACION DE CARGOS'!J:K,2,0)</f>
        <v>27.1</v>
      </c>
      <c r="R415" s="1">
        <f>VLOOKUP(E415,'[1]CLASIFICACION DE CARGOS'!A:B,2,0)</f>
        <v>10</v>
      </c>
      <c r="S415" s="1">
        <f t="shared" si="12"/>
        <v>0</v>
      </c>
      <c r="U415" s="49"/>
      <c r="V415" s="50"/>
    </row>
    <row r="416" spans="1:22" ht="30" customHeight="1" x14ac:dyDescent="0.25">
      <c r="A416" s="15">
        <f t="shared" si="11"/>
        <v>335</v>
      </c>
      <c r="B416" s="16">
        <v>7100024962</v>
      </c>
      <c r="C416" s="44" t="s">
        <v>533</v>
      </c>
      <c r="D416" s="17" t="s">
        <v>528</v>
      </c>
      <c r="E416" s="44" t="s">
        <v>154</v>
      </c>
      <c r="F416" s="45" t="s">
        <v>24</v>
      </c>
      <c r="G416" s="45" t="s">
        <v>25</v>
      </c>
      <c r="H416" s="46">
        <v>46000</v>
      </c>
      <c r="I416" s="46">
        <v>1320.2</v>
      </c>
      <c r="J416" s="46">
        <v>0</v>
      </c>
      <c r="K416" s="46">
        <v>1398.4</v>
      </c>
      <c r="L416" s="46">
        <v>125</v>
      </c>
      <c r="M416" s="46">
        <v>2843.6</v>
      </c>
      <c r="N416" s="46">
        <v>43156.4</v>
      </c>
      <c r="O416" s="47">
        <v>44866</v>
      </c>
      <c r="P416" s="48">
        <v>45046</v>
      </c>
      <c r="Q416" s="1">
        <f>VLOOKUP(D416,'[1]CLASIFICACION DE CARGOS'!J:K,2,0)</f>
        <v>27.1</v>
      </c>
      <c r="R416" s="1">
        <f>VLOOKUP(E416,'[1]CLASIFICACION DE CARGOS'!A:B,2,0)</f>
        <v>13</v>
      </c>
      <c r="S416" s="1">
        <f t="shared" si="12"/>
        <v>0</v>
      </c>
      <c r="U416" s="49"/>
      <c r="V416" s="50"/>
    </row>
    <row r="417" spans="1:22" ht="30" customHeight="1" x14ac:dyDescent="0.25">
      <c r="A417" s="15" t="str">
        <f t="shared" si="11"/>
        <v/>
      </c>
      <c r="B417" s="10"/>
      <c r="C417" s="11" t="s">
        <v>534</v>
      </c>
      <c r="D417" s="12" t="s">
        <v>20</v>
      </c>
      <c r="E417" s="12" t="s">
        <v>20</v>
      </c>
      <c r="F417" s="12" t="s">
        <v>20</v>
      </c>
      <c r="G417" s="12" t="s">
        <v>20</v>
      </c>
      <c r="H417" s="12" t="s">
        <v>20</v>
      </c>
      <c r="I417" s="12" t="s">
        <v>20</v>
      </c>
      <c r="J417" s="12" t="s">
        <v>20</v>
      </c>
      <c r="K417" s="12" t="s">
        <v>20</v>
      </c>
      <c r="L417" s="12" t="s">
        <v>20</v>
      </c>
      <c r="M417" s="12" t="s">
        <v>20</v>
      </c>
      <c r="N417" s="12" t="s">
        <v>20</v>
      </c>
      <c r="O417" s="13"/>
      <c r="P417" s="14"/>
    </row>
    <row r="418" spans="1:22" ht="30" customHeight="1" x14ac:dyDescent="0.25">
      <c r="A418" s="15">
        <f t="shared" si="11"/>
        <v>336</v>
      </c>
      <c r="B418" s="16">
        <v>12300131237</v>
      </c>
      <c r="C418" s="44" t="s">
        <v>535</v>
      </c>
      <c r="D418" s="17" t="s">
        <v>534</v>
      </c>
      <c r="E418" s="44" t="s">
        <v>60</v>
      </c>
      <c r="F418" s="45" t="s">
        <v>24</v>
      </c>
      <c r="G418" s="45" t="s">
        <v>25</v>
      </c>
      <c r="H418" s="46">
        <v>40000</v>
      </c>
      <c r="I418" s="46">
        <v>1148</v>
      </c>
      <c r="J418" s="46">
        <v>0</v>
      </c>
      <c r="K418" s="46">
        <v>1216</v>
      </c>
      <c r="L418" s="46">
        <v>125</v>
      </c>
      <c r="M418" s="46">
        <v>2489</v>
      </c>
      <c r="N418" s="46">
        <v>37511</v>
      </c>
      <c r="O418" s="47">
        <v>44835</v>
      </c>
      <c r="P418" s="48">
        <v>45016</v>
      </c>
      <c r="Q418" s="1">
        <f>VLOOKUP(D418,'[1]CLASIFICACION DE CARGOS'!J:K,2,0)</f>
        <v>27.1</v>
      </c>
      <c r="R418" s="1">
        <f>VLOOKUP(E418,'[1]CLASIFICACION DE CARGOS'!A:B,2,0)</f>
        <v>4</v>
      </c>
      <c r="S418" s="1">
        <f>IF(Q418=Q416,0,1)</f>
        <v>0</v>
      </c>
      <c r="U418" s="49"/>
      <c r="V418" s="50"/>
    </row>
    <row r="419" spans="1:22" ht="30" customHeight="1" x14ac:dyDescent="0.25">
      <c r="A419" s="15">
        <f t="shared" si="11"/>
        <v>337</v>
      </c>
      <c r="B419" s="16">
        <v>12300069064</v>
      </c>
      <c r="C419" s="44" t="s">
        <v>536</v>
      </c>
      <c r="D419" s="17" t="s">
        <v>534</v>
      </c>
      <c r="E419" s="44" t="s">
        <v>55</v>
      </c>
      <c r="F419" s="45" t="s">
        <v>24</v>
      </c>
      <c r="G419" s="45" t="s">
        <v>25</v>
      </c>
      <c r="H419" s="46">
        <v>40000</v>
      </c>
      <c r="I419" s="46">
        <v>1148</v>
      </c>
      <c r="J419" s="46">
        <v>0</v>
      </c>
      <c r="K419" s="46">
        <v>1216</v>
      </c>
      <c r="L419" s="46">
        <v>125</v>
      </c>
      <c r="M419" s="46">
        <v>2489</v>
      </c>
      <c r="N419" s="46">
        <v>37511</v>
      </c>
      <c r="O419" s="47">
        <v>44835</v>
      </c>
      <c r="P419" s="48">
        <v>45016</v>
      </c>
      <c r="Q419" s="1">
        <f>VLOOKUP(D419,'[1]CLASIFICACION DE CARGOS'!J:K,2,0)</f>
        <v>27.1</v>
      </c>
      <c r="R419" s="1">
        <f>VLOOKUP(E419,'[1]CLASIFICACION DE CARGOS'!A:B,2,0)</f>
        <v>6</v>
      </c>
      <c r="S419" s="1">
        <f t="shared" si="12"/>
        <v>0</v>
      </c>
      <c r="U419" s="49"/>
      <c r="V419" s="50"/>
    </row>
    <row r="420" spans="1:22" ht="30" customHeight="1" x14ac:dyDescent="0.25">
      <c r="A420" s="15">
        <f t="shared" si="11"/>
        <v>338</v>
      </c>
      <c r="B420" s="16">
        <v>40226824775</v>
      </c>
      <c r="C420" s="44" t="s">
        <v>537</v>
      </c>
      <c r="D420" s="17" t="s">
        <v>534</v>
      </c>
      <c r="E420" s="44" t="s">
        <v>55</v>
      </c>
      <c r="F420" s="45" t="s">
        <v>24</v>
      </c>
      <c r="G420" s="45" t="s">
        <v>29</v>
      </c>
      <c r="H420" s="46">
        <v>60000</v>
      </c>
      <c r="I420" s="46">
        <v>1722</v>
      </c>
      <c r="J420" s="46">
        <v>3486.68</v>
      </c>
      <c r="K420" s="46">
        <v>1824</v>
      </c>
      <c r="L420" s="46">
        <v>442.48</v>
      </c>
      <c r="M420" s="46">
        <v>7475.16</v>
      </c>
      <c r="N420" s="46">
        <v>52524.84</v>
      </c>
      <c r="O420" s="47">
        <v>44866</v>
      </c>
      <c r="P420" s="48">
        <v>45046</v>
      </c>
      <c r="Q420" s="1">
        <f>VLOOKUP(D420,'[1]CLASIFICACION DE CARGOS'!J:K,2,0)</f>
        <v>27.1</v>
      </c>
      <c r="R420" s="1">
        <f>VLOOKUP(E420,'[1]CLASIFICACION DE CARGOS'!A:B,2,0)</f>
        <v>6</v>
      </c>
      <c r="S420" s="1">
        <f t="shared" si="12"/>
        <v>0</v>
      </c>
      <c r="U420" s="49"/>
      <c r="V420" s="50"/>
    </row>
    <row r="421" spans="1:22" ht="30" customHeight="1" x14ac:dyDescent="0.25">
      <c r="A421" s="15">
        <f t="shared" si="11"/>
        <v>339</v>
      </c>
      <c r="B421" s="16">
        <v>11800056407</v>
      </c>
      <c r="C421" s="44" t="s">
        <v>538</v>
      </c>
      <c r="D421" s="17" t="s">
        <v>534</v>
      </c>
      <c r="E421" s="44" t="s">
        <v>539</v>
      </c>
      <c r="F421" s="45" t="s">
        <v>24</v>
      </c>
      <c r="G421" s="45" t="s">
        <v>25</v>
      </c>
      <c r="H421" s="46">
        <v>100000</v>
      </c>
      <c r="I421" s="46">
        <v>2870</v>
      </c>
      <c r="J421" s="46">
        <v>12105.37</v>
      </c>
      <c r="K421" s="46">
        <v>3040</v>
      </c>
      <c r="L421" s="46">
        <v>125</v>
      </c>
      <c r="M421" s="46">
        <v>18140.37</v>
      </c>
      <c r="N421" s="46">
        <v>81859.63</v>
      </c>
      <c r="O421" s="47">
        <v>44866</v>
      </c>
      <c r="P421" s="48">
        <v>45046</v>
      </c>
      <c r="Q421" s="1">
        <f>VLOOKUP(D421,'[1]CLASIFICACION DE CARGOS'!J:K,2,0)</f>
        <v>27.1</v>
      </c>
      <c r="R421" s="1">
        <f>VLOOKUP(E421,'[1]CLASIFICACION DE CARGOS'!A:B,2,0)</f>
        <v>6</v>
      </c>
      <c r="S421" s="1">
        <f t="shared" si="12"/>
        <v>0</v>
      </c>
      <c r="U421" s="49"/>
      <c r="V421" s="50"/>
    </row>
    <row r="422" spans="1:22" ht="30" customHeight="1" x14ac:dyDescent="0.25">
      <c r="A422" s="15">
        <f t="shared" si="11"/>
        <v>340</v>
      </c>
      <c r="B422" s="16">
        <v>4800347561</v>
      </c>
      <c r="C422" s="44" t="s">
        <v>540</v>
      </c>
      <c r="D422" s="17" t="s">
        <v>534</v>
      </c>
      <c r="E422" s="44" t="s">
        <v>23</v>
      </c>
      <c r="F422" s="45" t="s">
        <v>24</v>
      </c>
      <c r="G422" s="45" t="s">
        <v>25</v>
      </c>
      <c r="H422" s="46">
        <v>40000</v>
      </c>
      <c r="I422" s="46">
        <v>1148</v>
      </c>
      <c r="J422" s="46">
        <v>0</v>
      </c>
      <c r="K422" s="46">
        <v>1216</v>
      </c>
      <c r="L422" s="46">
        <v>125</v>
      </c>
      <c r="M422" s="46">
        <v>2489</v>
      </c>
      <c r="N422" s="46">
        <v>37511</v>
      </c>
      <c r="O422" s="47">
        <v>44896</v>
      </c>
      <c r="P422" s="48">
        <v>45077</v>
      </c>
      <c r="Q422" s="1">
        <f>VLOOKUP(D422,'[1]CLASIFICACION DE CARGOS'!J:K,2,0)</f>
        <v>27.1</v>
      </c>
      <c r="R422" s="1">
        <f>VLOOKUP(E422,'[1]CLASIFICACION DE CARGOS'!A:B,2,0)</f>
        <v>7</v>
      </c>
      <c r="S422" s="1">
        <f t="shared" si="12"/>
        <v>0</v>
      </c>
      <c r="U422" s="49"/>
      <c r="V422" s="50"/>
    </row>
    <row r="423" spans="1:22" ht="30" customHeight="1" x14ac:dyDescent="0.25">
      <c r="A423" s="15">
        <f t="shared" si="11"/>
        <v>341</v>
      </c>
      <c r="B423" s="16">
        <v>11800036607</v>
      </c>
      <c r="C423" s="44" t="s">
        <v>541</v>
      </c>
      <c r="D423" s="17" t="s">
        <v>534</v>
      </c>
      <c r="E423" s="44" t="s">
        <v>99</v>
      </c>
      <c r="F423" s="45" t="s">
        <v>24</v>
      </c>
      <c r="G423" s="45" t="s">
        <v>25</v>
      </c>
      <c r="H423" s="46">
        <v>40000</v>
      </c>
      <c r="I423" s="46">
        <v>1148</v>
      </c>
      <c r="J423" s="46">
        <v>442.65</v>
      </c>
      <c r="K423" s="46">
        <v>1216</v>
      </c>
      <c r="L423" s="46">
        <v>125</v>
      </c>
      <c r="M423" s="46">
        <v>2931.65</v>
      </c>
      <c r="N423" s="46">
        <v>37068.35</v>
      </c>
      <c r="O423" s="47">
        <v>44896</v>
      </c>
      <c r="P423" s="48">
        <v>45077</v>
      </c>
      <c r="Q423" s="1">
        <f>VLOOKUP(D423,'[1]CLASIFICACION DE CARGOS'!J:K,2,0)</f>
        <v>27.1</v>
      </c>
      <c r="R423" s="1">
        <f>VLOOKUP(E423,'[1]CLASIFICACION DE CARGOS'!A:B,2,0)</f>
        <v>8</v>
      </c>
      <c r="S423" s="1">
        <f t="shared" si="12"/>
        <v>0</v>
      </c>
      <c r="U423" s="49"/>
      <c r="V423" s="50"/>
    </row>
    <row r="424" spans="1:22" ht="30" customHeight="1" x14ac:dyDescent="0.25">
      <c r="A424" s="15">
        <f t="shared" si="11"/>
        <v>342</v>
      </c>
      <c r="B424" s="16">
        <v>4800372379</v>
      </c>
      <c r="C424" s="44" t="s">
        <v>542</v>
      </c>
      <c r="D424" s="17" t="s">
        <v>534</v>
      </c>
      <c r="E424" s="44" t="s">
        <v>296</v>
      </c>
      <c r="F424" s="45" t="s">
        <v>24</v>
      </c>
      <c r="G424" s="45" t="s">
        <v>25</v>
      </c>
      <c r="H424" s="46">
        <v>35000</v>
      </c>
      <c r="I424" s="46">
        <v>1004.5</v>
      </c>
      <c r="J424" s="46">
        <v>0</v>
      </c>
      <c r="K424" s="46">
        <v>1064</v>
      </c>
      <c r="L424" s="46">
        <v>125</v>
      </c>
      <c r="M424" s="46">
        <v>2193.5</v>
      </c>
      <c r="N424" s="46">
        <v>32806.5</v>
      </c>
      <c r="O424" s="47">
        <v>44896</v>
      </c>
      <c r="P424" s="48">
        <v>45077</v>
      </c>
      <c r="Q424" s="1">
        <f>VLOOKUP(D424,'[1]CLASIFICACION DE CARGOS'!J:K,2,0)</f>
        <v>27.1</v>
      </c>
      <c r="R424" s="1">
        <f>VLOOKUP(E424,'[1]CLASIFICACION DE CARGOS'!A:B,2,0)</f>
        <v>8</v>
      </c>
      <c r="S424" s="1">
        <f t="shared" si="12"/>
        <v>0</v>
      </c>
      <c r="U424" s="49"/>
      <c r="V424" s="50"/>
    </row>
    <row r="425" spans="1:22" ht="30" customHeight="1" x14ac:dyDescent="0.25">
      <c r="A425" s="15">
        <f t="shared" si="11"/>
        <v>343</v>
      </c>
      <c r="B425" s="16">
        <v>4800774228</v>
      </c>
      <c r="C425" s="44" t="s">
        <v>543</v>
      </c>
      <c r="D425" s="17" t="s">
        <v>534</v>
      </c>
      <c r="E425" s="44" t="s">
        <v>41</v>
      </c>
      <c r="F425" s="45" t="s">
        <v>24</v>
      </c>
      <c r="G425" s="45" t="s">
        <v>25</v>
      </c>
      <c r="H425" s="46">
        <v>40000</v>
      </c>
      <c r="I425" s="46">
        <v>1148</v>
      </c>
      <c r="J425" s="46">
        <v>0</v>
      </c>
      <c r="K425" s="46">
        <v>1216</v>
      </c>
      <c r="L425" s="46">
        <v>759.95</v>
      </c>
      <c r="M425" s="46">
        <v>3123.95</v>
      </c>
      <c r="N425" s="46">
        <v>36876.050000000003</v>
      </c>
      <c r="O425" s="47">
        <v>44896</v>
      </c>
      <c r="P425" s="48">
        <v>45077</v>
      </c>
      <c r="Q425" s="1">
        <f>VLOOKUP(D425,'[1]CLASIFICACION DE CARGOS'!J:K,2,0)</f>
        <v>27.1</v>
      </c>
      <c r="R425" s="1">
        <f>VLOOKUP(E425,'[1]CLASIFICACION DE CARGOS'!A:B,2,0)</f>
        <v>10</v>
      </c>
      <c r="S425" s="1">
        <f t="shared" si="12"/>
        <v>0</v>
      </c>
      <c r="U425" s="49"/>
      <c r="V425" s="50"/>
    </row>
    <row r="426" spans="1:22" ht="30" customHeight="1" x14ac:dyDescent="0.25">
      <c r="A426" s="15">
        <f t="shared" si="11"/>
        <v>344</v>
      </c>
      <c r="B426" s="16">
        <v>4900317407</v>
      </c>
      <c r="C426" s="44" t="s">
        <v>544</v>
      </c>
      <c r="D426" s="17" t="s">
        <v>534</v>
      </c>
      <c r="E426" s="44" t="s">
        <v>307</v>
      </c>
      <c r="F426" s="45" t="s">
        <v>24</v>
      </c>
      <c r="G426" s="45" t="s">
        <v>29</v>
      </c>
      <c r="H426" s="46">
        <v>40000</v>
      </c>
      <c r="I426" s="46">
        <v>1148</v>
      </c>
      <c r="J426" s="46">
        <v>0</v>
      </c>
      <c r="K426" s="46">
        <v>1216</v>
      </c>
      <c r="L426" s="46">
        <v>125</v>
      </c>
      <c r="M426" s="46">
        <v>2489</v>
      </c>
      <c r="N426" s="46">
        <v>37511</v>
      </c>
      <c r="O426" s="47">
        <v>44866</v>
      </c>
      <c r="P426" s="48">
        <v>45046</v>
      </c>
      <c r="Q426" s="1">
        <f>VLOOKUP(D426,'[1]CLASIFICACION DE CARGOS'!J:K,2,0)</f>
        <v>27.1</v>
      </c>
      <c r="R426" s="1">
        <f>VLOOKUP(E426,'[1]CLASIFICACION DE CARGOS'!A:B,2,0)</f>
        <v>10</v>
      </c>
      <c r="S426" s="1">
        <f t="shared" si="12"/>
        <v>0</v>
      </c>
      <c r="U426" s="49"/>
      <c r="V426" s="50"/>
    </row>
    <row r="427" spans="1:22" ht="30" customHeight="1" x14ac:dyDescent="0.25">
      <c r="A427" s="15">
        <f t="shared" si="11"/>
        <v>345</v>
      </c>
      <c r="B427" s="16">
        <v>11800114412</v>
      </c>
      <c r="C427" s="44" t="s">
        <v>545</v>
      </c>
      <c r="D427" s="17" t="s">
        <v>534</v>
      </c>
      <c r="E427" s="44" t="s">
        <v>307</v>
      </c>
      <c r="F427" s="45" t="s">
        <v>24</v>
      </c>
      <c r="G427" s="45" t="s">
        <v>25</v>
      </c>
      <c r="H427" s="46">
        <v>35000</v>
      </c>
      <c r="I427" s="46">
        <v>1004.5</v>
      </c>
      <c r="J427" s="46">
        <v>0</v>
      </c>
      <c r="K427" s="46">
        <v>1064</v>
      </c>
      <c r="L427" s="46">
        <v>442.48</v>
      </c>
      <c r="M427" s="46">
        <v>2510.98</v>
      </c>
      <c r="N427" s="46">
        <v>32489.02</v>
      </c>
      <c r="O427" s="47">
        <v>44896</v>
      </c>
      <c r="P427" s="48">
        <v>45077</v>
      </c>
      <c r="Q427" s="1">
        <f>VLOOKUP(D427,'[1]CLASIFICACION DE CARGOS'!J:K,2,0)</f>
        <v>27.1</v>
      </c>
      <c r="R427" s="1">
        <f>VLOOKUP(E427,'[1]CLASIFICACION DE CARGOS'!A:B,2,0)</f>
        <v>10</v>
      </c>
      <c r="S427" s="1">
        <f t="shared" si="12"/>
        <v>0</v>
      </c>
      <c r="U427" s="49"/>
      <c r="V427" s="50"/>
    </row>
    <row r="428" spans="1:22" ht="30" customHeight="1" x14ac:dyDescent="0.25">
      <c r="A428" s="15">
        <f t="shared" si="11"/>
        <v>346</v>
      </c>
      <c r="B428" s="16">
        <v>11800030089</v>
      </c>
      <c r="C428" s="44" t="s">
        <v>546</v>
      </c>
      <c r="D428" s="17" t="s">
        <v>534</v>
      </c>
      <c r="E428" s="44" t="s">
        <v>41</v>
      </c>
      <c r="F428" s="45" t="s">
        <v>24</v>
      </c>
      <c r="G428" s="45" t="s">
        <v>25</v>
      </c>
      <c r="H428" s="46">
        <v>35000</v>
      </c>
      <c r="I428" s="46">
        <v>1004.5</v>
      </c>
      <c r="J428" s="46">
        <v>0</v>
      </c>
      <c r="K428" s="46">
        <v>1064</v>
      </c>
      <c r="L428" s="46">
        <v>759.95</v>
      </c>
      <c r="M428" s="46">
        <v>2828.45</v>
      </c>
      <c r="N428" s="46">
        <v>32171.55</v>
      </c>
      <c r="O428" s="47">
        <v>44866</v>
      </c>
      <c r="P428" s="48">
        <v>45046</v>
      </c>
      <c r="Q428" s="1">
        <f>VLOOKUP(D428,'[1]CLASIFICACION DE CARGOS'!J:K,2,0)</f>
        <v>27.1</v>
      </c>
      <c r="R428" s="1">
        <f>VLOOKUP(E428,'[1]CLASIFICACION DE CARGOS'!A:B,2,0)</f>
        <v>10</v>
      </c>
      <c r="S428" s="1">
        <f t="shared" si="12"/>
        <v>0</v>
      </c>
      <c r="U428" s="49"/>
      <c r="V428" s="50"/>
    </row>
    <row r="429" spans="1:22" ht="30" customHeight="1" x14ac:dyDescent="0.25">
      <c r="A429" s="15">
        <f t="shared" si="11"/>
        <v>347</v>
      </c>
      <c r="B429" s="16">
        <v>40221644657</v>
      </c>
      <c r="C429" s="44" t="s">
        <v>547</v>
      </c>
      <c r="D429" s="17" t="s">
        <v>534</v>
      </c>
      <c r="E429" s="44" t="s">
        <v>41</v>
      </c>
      <c r="F429" s="45" t="s">
        <v>24</v>
      </c>
      <c r="G429" s="45" t="s">
        <v>25</v>
      </c>
      <c r="H429" s="46">
        <v>35000</v>
      </c>
      <c r="I429" s="46">
        <v>1004.5</v>
      </c>
      <c r="J429" s="46">
        <v>0</v>
      </c>
      <c r="K429" s="46">
        <v>1064</v>
      </c>
      <c r="L429" s="46">
        <v>125</v>
      </c>
      <c r="M429" s="46">
        <v>2193.5</v>
      </c>
      <c r="N429" s="46">
        <v>32806.5</v>
      </c>
      <c r="O429" s="47">
        <v>44866</v>
      </c>
      <c r="P429" s="48">
        <v>45046</v>
      </c>
      <c r="Q429" s="1">
        <f>VLOOKUP(D429,'[1]CLASIFICACION DE CARGOS'!J:K,2,0)</f>
        <v>27.1</v>
      </c>
      <c r="R429" s="1">
        <f>VLOOKUP(E429,'[1]CLASIFICACION DE CARGOS'!A:B,2,0)</f>
        <v>10</v>
      </c>
      <c r="S429" s="1">
        <f t="shared" si="12"/>
        <v>0</v>
      </c>
      <c r="U429" s="49"/>
      <c r="V429" s="50"/>
    </row>
    <row r="430" spans="1:22" ht="30" customHeight="1" x14ac:dyDescent="0.25">
      <c r="A430" s="15">
        <f t="shared" si="11"/>
        <v>348</v>
      </c>
      <c r="B430" s="16">
        <v>11800090323</v>
      </c>
      <c r="C430" s="44" t="s">
        <v>548</v>
      </c>
      <c r="D430" s="17" t="s">
        <v>534</v>
      </c>
      <c r="E430" s="44" t="s">
        <v>154</v>
      </c>
      <c r="F430" s="45" t="s">
        <v>24</v>
      </c>
      <c r="G430" s="45" t="s">
        <v>25</v>
      </c>
      <c r="H430" s="46">
        <v>46000</v>
      </c>
      <c r="I430" s="46">
        <v>1320.2</v>
      </c>
      <c r="J430" s="46">
        <v>1289.46</v>
      </c>
      <c r="K430" s="46">
        <v>1398.4</v>
      </c>
      <c r="L430" s="46">
        <v>125</v>
      </c>
      <c r="M430" s="46">
        <v>4133.0600000000004</v>
      </c>
      <c r="N430" s="46">
        <v>41866.94</v>
      </c>
      <c r="O430" s="47">
        <v>44614</v>
      </c>
      <c r="P430" s="48">
        <v>44764</v>
      </c>
      <c r="Q430" s="1">
        <f>VLOOKUP(D430,'[1]CLASIFICACION DE CARGOS'!J:K,2,0)</f>
        <v>27.1</v>
      </c>
      <c r="R430" s="1">
        <f>VLOOKUP(E430,'[1]CLASIFICACION DE CARGOS'!A:B,2,0)</f>
        <v>13</v>
      </c>
      <c r="S430" s="1">
        <f t="shared" si="12"/>
        <v>0</v>
      </c>
      <c r="U430" s="49"/>
      <c r="V430" s="50"/>
    </row>
    <row r="431" spans="1:22" ht="30" customHeight="1" x14ac:dyDescent="0.25">
      <c r="A431" s="15">
        <f t="shared" si="11"/>
        <v>349</v>
      </c>
      <c r="B431" s="16">
        <v>110699691</v>
      </c>
      <c r="C431" s="44" t="s">
        <v>549</v>
      </c>
      <c r="D431" s="17" t="s">
        <v>534</v>
      </c>
      <c r="E431" s="44" t="s">
        <v>273</v>
      </c>
      <c r="F431" s="45" t="s">
        <v>24</v>
      </c>
      <c r="G431" s="45" t="s">
        <v>25</v>
      </c>
      <c r="H431" s="46">
        <v>35000</v>
      </c>
      <c r="I431" s="46">
        <v>1004.5</v>
      </c>
      <c r="J431" s="46">
        <v>0</v>
      </c>
      <c r="K431" s="46">
        <v>1064</v>
      </c>
      <c r="L431" s="46">
        <v>442.48</v>
      </c>
      <c r="M431" s="46">
        <v>2510.98</v>
      </c>
      <c r="N431" s="46">
        <v>32489.02</v>
      </c>
      <c r="O431" s="47">
        <v>44835</v>
      </c>
      <c r="P431" s="48">
        <v>45016</v>
      </c>
      <c r="Q431" s="1">
        <f>VLOOKUP(D431,'[1]CLASIFICACION DE CARGOS'!J:K,2,0)</f>
        <v>27.1</v>
      </c>
      <c r="R431" s="1">
        <f>VLOOKUP(E431,'[1]CLASIFICACION DE CARGOS'!A:B,2,0)</f>
        <v>13</v>
      </c>
      <c r="S431" s="1">
        <f t="shared" si="12"/>
        <v>0</v>
      </c>
      <c r="U431" s="49"/>
      <c r="V431" s="50"/>
    </row>
    <row r="432" spans="1:22" ht="30" customHeight="1" x14ac:dyDescent="0.25">
      <c r="A432" s="15">
        <f t="shared" si="11"/>
        <v>350</v>
      </c>
      <c r="B432" s="16">
        <v>4800427751</v>
      </c>
      <c r="C432" s="44" t="s">
        <v>550</v>
      </c>
      <c r="D432" s="17" t="s">
        <v>534</v>
      </c>
      <c r="E432" s="44" t="s">
        <v>154</v>
      </c>
      <c r="F432" s="45" t="s">
        <v>24</v>
      </c>
      <c r="G432" s="45" t="s">
        <v>25</v>
      </c>
      <c r="H432" s="46">
        <v>46000</v>
      </c>
      <c r="I432" s="46">
        <v>1320.2</v>
      </c>
      <c r="J432" s="46">
        <v>1289.46</v>
      </c>
      <c r="K432" s="46">
        <v>1398.4</v>
      </c>
      <c r="L432" s="46">
        <v>125</v>
      </c>
      <c r="M432" s="46">
        <v>4133.0600000000004</v>
      </c>
      <c r="N432" s="46">
        <v>41866.94</v>
      </c>
      <c r="O432" s="47">
        <v>44805</v>
      </c>
      <c r="P432" s="48">
        <v>44985</v>
      </c>
      <c r="Q432" s="1">
        <f>VLOOKUP(D432,'[1]CLASIFICACION DE CARGOS'!J:K,2,0)</f>
        <v>27.1</v>
      </c>
      <c r="R432" s="1">
        <f>VLOOKUP(E432,'[1]CLASIFICACION DE CARGOS'!A:B,2,0)</f>
        <v>13</v>
      </c>
      <c r="S432" s="1">
        <f t="shared" si="12"/>
        <v>0</v>
      </c>
      <c r="U432" s="49"/>
      <c r="V432" s="50"/>
    </row>
    <row r="433" spans="1:22" ht="30" customHeight="1" x14ac:dyDescent="0.25">
      <c r="A433" s="15">
        <f t="shared" si="11"/>
        <v>351</v>
      </c>
      <c r="B433" s="16">
        <v>40221162767</v>
      </c>
      <c r="C433" s="44" t="s">
        <v>551</v>
      </c>
      <c r="D433" s="17" t="s">
        <v>534</v>
      </c>
      <c r="E433" s="44" t="s">
        <v>448</v>
      </c>
      <c r="F433" s="45" t="s">
        <v>24</v>
      </c>
      <c r="G433" s="45" t="s">
        <v>29</v>
      </c>
      <c r="H433" s="46">
        <v>40000</v>
      </c>
      <c r="I433" s="46">
        <v>1148</v>
      </c>
      <c r="J433" s="46">
        <v>442.65</v>
      </c>
      <c r="K433" s="46">
        <v>1216</v>
      </c>
      <c r="L433" s="46">
        <v>125</v>
      </c>
      <c r="M433" s="46">
        <v>2931.65</v>
      </c>
      <c r="N433" s="46">
        <v>37068.35</v>
      </c>
      <c r="O433" s="47">
        <v>44866</v>
      </c>
      <c r="P433" s="48">
        <v>45046</v>
      </c>
      <c r="Q433" s="1">
        <f>VLOOKUP(D433,'[1]CLASIFICACION DE CARGOS'!J:K,2,0)</f>
        <v>27.1</v>
      </c>
      <c r="R433" s="1">
        <f>VLOOKUP(E433,'[1]CLASIFICACION DE CARGOS'!A:B,2,0)</f>
        <v>13</v>
      </c>
      <c r="S433" s="1">
        <f t="shared" si="12"/>
        <v>0</v>
      </c>
      <c r="U433" s="49"/>
      <c r="V433" s="50"/>
    </row>
    <row r="434" spans="1:22" ht="30" customHeight="1" x14ac:dyDescent="0.25">
      <c r="A434" s="15" t="str">
        <f t="shared" si="11"/>
        <v/>
      </c>
      <c r="B434" s="10"/>
      <c r="C434" s="11" t="s">
        <v>552</v>
      </c>
      <c r="D434" s="12" t="s">
        <v>20</v>
      </c>
      <c r="E434" s="12" t="s">
        <v>20</v>
      </c>
      <c r="F434" s="12" t="s">
        <v>20</v>
      </c>
      <c r="G434" s="12" t="s">
        <v>20</v>
      </c>
      <c r="H434" s="12" t="s">
        <v>20</v>
      </c>
      <c r="I434" s="12" t="s">
        <v>20</v>
      </c>
      <c r="J434" s="12" t="s">
        <v>20</v>
      </c>
      <c r="K434" s="12" t="s">
        <v>20</v>
      </c>
      <c r="L434" s="12" t="s">
        <v>20</v>
      </c>
      <c r="M434" s="12" t="s">
        <v>20</v>
      </c>
      <c r="N434" s="12" t="s">
        <v>20</v>
      </c>
      <c r="O434" s="13"/>
      <c r="P434" s="14"/>
    </row>
    <row r="435" spans="1:22" ht="30" customHeight="1" x14ac:dyDescent="0.25">
      <c r="A435" s="15">
        <f t="shared" si="11"/>
        <v>352</v>
      </c>
      <c r="B435" s="16">
        <v>8600031507</v>
      </c>
      <c r="C435" s="44" t="s">
        <v>553</v>
      </c>
      <c r="D435" s="17" t="s">
        <v>552</v>
      </c>
      <c r="E435" s="44" t="s">
        <v>60</v>
      </c>
      <c r="F435" s="45" t="s">
        <v>24</v>
      </c>
      <c r="G435" s="45" t="s">
        <v>25</v>
      </c>
      <c r="H435" s="46">
        <v>26250</v>
      </c>
      <c r="I435" s="46">
        <v>753.38</v>
      </c>
      <c r="J435" s="46">
        <v>0</v>
      </c>
      <c r="K435" s="46">
        <v>798</v>
      </c>
      <c r="L435" s="46">
        <v>125</v>
      </c>
      <c r="M435" s="46">
        <v>1676.38</v>
      </c>
      <c r="N435" s="46">
        <v>24573.62</v>
      </c>
      <c r="O435" s="47">
        <v>44618</v>
      </c>
      <c r="P435" s="48">
        <v>44799</v>
      </c>
      <c r="Q435" s="1">
        <f>VLOOKUP(D435,'[1]CLASIFICACION DE CARGOS'!J:K,2,0)</f>
        <v>27.1</v>
      </c>
      <c r="R435" s="1">
        <f>VLOOKUP(E435,'[1]CLASIFICACION DE CARGOS'!A:B,2,0)</f>
        <v>4</v>
      </c>
      <c r="S435" s="1">
        <f>IF(Q435=Q433,0,1)</f>
        <v>0</v>
      </c>
      <c r="U435" s="49"/>
      <c r="V435" s="50"/>
    </row>
    <row r="436" spans="1:22" ht="30" customHeight="1" x14ac:dyDescent="0.25">
      <c r="A436" s="15">
        <f t="shared" si="11"/>
        <v>353</v>
      </c>
      <c r="B436" s="16">
        <v>3105247138</v>
      </c>
      <c r="C436" s="44" t="s">
        <v>554</v>
      </c>
      <c r="D436" s="17" t="s">
        <v>552</v>
      </c>
      <c r="E436" s="44" t="s">
        <v>67</v>
      </c>
      <c r="F436" s="45" t="s">
        <v>24</v>
      </c>
      <c r="G436" s="45" t="s">
        <v>29</v>
      </c>
      <c r="H436" s="46">
        <v>45000</v>
      </c>
      <c r="I436" s="46">
        <v>1291.5</v>
      </c>
      <c r="J436" s="46">
        <v>1148.33</v>
      </c>
      <c r="K436" s="46">
        <v>1368</v>
      </c>
      <c r="L436" s="46">
        <v>1425</v>
      </c>
      <c r="M436" s="46">
        <v>5232.83</v>
      </c>
      <c r="N436" s="46">
        <v>39767.17</v>
      </c>
      <c r="O436" s="47">
        <v>44816</v>
      </c>
      <c r="P436" s="48">
        <v>44997</v>
      </c>
      <c r="Q436" s="1">
        <f>VLOOKUP(D436,'[1]CLASIFICACION DE CARGOS'!J:K,2,0)</f>
        <v>27.1</v>
      </c>
      <c r="R436" s="1">
        <f>VLOOKUP(E436,'[1]CLASIFICACION DE CARGOS'!A:B,2,0)</f>
        <v>4</v>
      </c>
      <c r="S436" s="1">
        <f t="shared" si="12"/>
        <v>0</v>
      </c>
      <c r="U436" s="49"/>
      <c r="V436" s="50"/>
    </row>
    <row r="437" spans="1:22" ht="30" customHeight="1" x14ac:dyDescent="0.25">
      <c r="A437" s="15">
        <f t="shared" si="11"/>
        <v>354</v>
      </c>
      <c r="B437" s="16">
        <v>4100149287</v>
      </c>
      <c r="C437" s="44" t="s">
        <v>555</v>
      </c>
      <c r="D437" s="17" t="s">
        <v>552</v>
      </c>
      <c r="E437" s="44" t="s">
        <v>296</v>
      </c>
      <c r="F437" s="45" t="s">
        <v>24</v>
      </c>
      <c r="G437" s="45" t="s">
        <v>25</v>
      </c>
      <c r="H437" s="46">
        <v>25518</v>
      </c>
      <c r="I437" s="46">
        <v>732.37</v>
      </c>
      <c r="J437" s="46">
        <v>0</v>
      </c>
      <c r="K437" s="46">
        <v>775.75</v>
      </c>
      <c r="L437" s="46">
        <v>125</v>
      </c>
      <c r="M437" s="46">
        <v>1633.12</v>
      </c>
      <c r="N437" s="46">
        <v>23884.880000000001</v>
      </c>
      <c r="O437" s="47">
        <v>44805</v>
      </c>
      <c r="P437" s="48">
        <v>44985</v>
      </c>
      <c r="Q437" s="1">
        <f>VLOOKUP(D437,'[1]CLASIFICACION DE CARGOS'!J:K,2,0)</f>
        <v>27.1</v>
      </c>
      <c r="R437" s="1">
        <f>VLOOKUP(E437,'[1]CLASIFICACION DE CARGOS'!A:B,2,0)</f>
        <v>8</v>
      </c>
      <c r="S437" s="1">
        <f t="shared" si="12"/>
        <v>0</v>
      </c>
      <c r="U437" s="49"/>
      <c r="V437" s="50"/>
    </row>
    <row r="438" spans="1:22" ht="30" customHeight="1" x14ac:dyDescent="0.25">
      <c r="A438" s="15">
        <f t="shared" si="11"/>
        <v>355</v>
      </c>
      <c r="B438" s="16">
        <v>102522091</v>
      </c>
      <c r="C438" s="44" t="s">
        <v>556</v>
      </c>
      <c r="D438" s="17" t="s">
        <v>552</v>
      </c>
      <c r="E438" s="44" t="s">
        <v>99</v>
      </c>
      <c r="F438" s="45" t="s">
        <v>24</v>
      </c>
      <c r="G438" s="45" t="s">
        <v>25</v>
      </c>
      <c r="H438" s="46">
        <v>25000</v>
      </c>
      <c r="I438" s="46">
        <v>717.5</v>
      </c>
      <c r="J438" s="46">
        <v>0</v>
      </c>
      <c r="K438" s="46">
        <v>760</v>
      </c>
      <c r="L438" s="46">
        <v>125</v>
      </c>
      <c r="M438" s="46">
        <v>1602.5</v>
      </c>
      <c r="N438" s="46">
        <v>23397.5</v>
      </c>
      <c r="O438" s="47">
        <v>44805</v>
      </c>
      <c r="P438" s="48">
        <v>44985</v>
      </c>
      <c r="Q438" s="1">
        <f>VLOOKUP(D438,'[1]CLASIFICACION DE CARGOS'!J:K,2,0)</f>
        <v>27.1</v>
      </c>
      <c r="R438" s="1">
        <f>VLOOKUP(E438,'[1]CLASIFICACION DE CARGOS'!A:B,2,0)</f>
        <v>8</v>
      </c>
      <c r="S438" s="1">
        <f t="shared" si="12"/>
        <v>0</v>
      </c>
      <c r="U438" s="49"/>
      <c r="V438" s="50"/>
    </row>
    <row r="439" spans="1:22" ht="30" customHeight="1" x14ac:dyDescent="0.25">
      <c r="A439" s="15">
        <f t="shared" si="11"/>
        <v>356</v>
      </c>
      <c r="B439" s="16">
        <v>40235640592</v>
      </c>
      <c r="C439" s="44" t="s">
        <v>557</v>
      </c>
      <c r="D439" s="17" t="s">
        <v>552</v>
      </c>
      <c r="E439" s="44" t="s">
        <v>41</v>
      </c>
      <c r="F439" s="45" t="s">
        <v>24</v>
      </c>
      <c r="G439" s="45" t="s">
        <v>25</v>
      </c>
      <c r="H439" s="46">
        <v>40000</v>
      </c>
      <c r="I439" s="46">
        <v>1148</v>
      </c>
      <c r="J439" s="46">
        <v>0</v>
      </c>
      <c r="K439" s="46">
        <v>1216</v>
      </c>
      <c r="L439" s="46">
        <v>3149.9</v>
      </c>
      <c r="M439" s="46">
        <v>5513.9</v>
      </c>
      <c r="N439" s="46">
        <v>34486.1</v>
      </c>
      <c r="O439" s="47">
        <v>44896</v>
      </c>
      <c r="P439" s="48">
        <v>45077</v>
      </c>
      <c r="Q439" s="1">
        <f>VLOOKUP(D439,'[1]CLASIFICACION DE CARGOS'!J:K,2,0)</f>
        <v>27.1</v>
      </c>
      <c r="R439" s="1">
        <f>VLOOKUP(E439,'[1]CLASIFICACION DE CARGOS'!A:B,2,0)</f>
        <v>10</v>
      </c>
      <c r="S439" s="1">
        <f t="shared" si="12"/>
        <v>0</v>
      </c>
      <c r="U439" s="49"/>
      <c r="V439" s="50"/>
    </row>
    <row r="440" spans="1:22" ht="30" customHeight="1" x14ac:dyDescent="0.25">
      <c r="A440" s="15">
        <f t="shared" si="11"/>
        <v>357</v>
      </c>
      <c r="B440" s="16">
        <v>4500273588</v>
      </c>
      <c r="C440" s="44" t="s">
        <v>558</v>
      </c>
      <c r="D440" s="17" t="s">
        <v>552</v>
      </c>
      <c r="E440" s="44" t="s">
        <v>502</v>
      </c>
      <c r="F440" s="45" t="s">
        <v>24</v>
      </c>
      <c r="G440" s="45" t="s">
        <v>25</v>
      </c>
      <c r="H440" s="46">
        <v>35000</v>
      </c>
      <c r="I440" s="46">
        <v>1004.5</v>
      </c>
      <c r="J440" s="46">
        <v>0</v>
      </c>
      <c r="K440" s="46">
        <v>1064</v>
      </c>
      <c r="L440" s="46">
        <v>125</v>
      </c>
      <c r="M440" s="46">
        <v>2193.5</v>
      </c>
      <c r="N440" s="46">
        <v>32806.5</v>
      </c>
      <c r="O440" s="47">
        <v>44774</v>
      </c>
      <c r="P440" s="48">
        <v>44957</v>
      </c>
      <c r="Q440" s="1">
        <f>VLOOKUP(D440,'[1]CLASIFICACION DE CARGOS'!J:K,2,0)</f>
        <v>27.1</v>
      </c>
      <c r="R440" s="1">
        <f>VLOOKUP(E440,'[1]CLASIFICACION DE CARGOS'!A:B,2,0)</f>
        <v>10</v>
      </c>
      <c r="S440" s="1">
        <f t="shared" si="12"/>
        <v>0</v>
      </c>
      <c r="U440" s="49"/>
      <c r="V440" s="50"/>
    </row>
    <row r="441" spans="1:22" ht="30" customHeight="1" x14ac:dyDescent="0.25">
      <c r="A441" s="15">
        <f t="shared" si="11"/>
        <v>358</v>
      </c>
      <c r="B441" s="16">
        <v>4100069188</v>
      </c>
      <c r="C441" s="44" t="s">
        <v>559</v>
      </c>
      <c r="D441" s="17" t="s">
        <v>552</v>
      </c>
      <c r="E441" s="44" t="s">
        <v>179</v>
      </c>
      <c r="F441" s="45" t="s">
        <v>24</v>
      </c>
      <c r="G441" s="45" t="s">
        <v>25</v>
      </c>
      <c r="H441" s="46">
        <v>30000</v>
      </c>
      <c r="I441" s="46">
        <v>861</v>
      </c>
      <c r="J441" s="46">
        <v>0</v>
      </c>
      <c r="K441" s="46">
        <v>912</v>
      </c>
      <c r="L441" s="46">
        <v>125</v>
      </c>
      <c r="M441" s="46">
        <v>1898</v>
      </c>
      <c r="N441" s="46">
        <v>28102</v>
      </c>
      <c r="O441" s="47">
        <v>44713</v>
      </c>
      <c r="P441" s="48">
        <v>44895</v>
      </c>
      <c r="Q441" s="1">
        <f>VLOOKUP(D441,'[1]CLASIFICACION DE CARGOS'!J:K,2,0)</f>
        <v>27.1</v>
      </c>
      <c r="R441" s="1">
        <f>VLOOKUP(E441,'[1]CLASIFICACION DE CARGOS'!A:B,2,0)</f>
        <v>10</v>
      </c>
      <c r="S441" s="1">
        <f t="shared" si="12"/>
        <v>0</v>
      </c>
      <c r="U441" s="49"/>
      <c r="V441" s="50"/>
    </row>
    <row r="442" spans="1:22" ht="30" customHeight="1" x14ac:dyDescent="0.25">
      <c r="A442" s="15">
        <f t="shared" si="11"/>
        <v>359</v>
      </c>
      <c r="B442" s="16">
        <v>4100106659</v>
      </c>
      <c r="C442" s="44" t="s">
        <v>560</v>
      </c>
      <c r="D442" s="17" t="s">
        <v>552</v>
      </c>
      <c r="E442" s="44" t="s">
        <v>154</v>
      </c>
      <c r="F442" s="45" t="s">
        <v>24</v>
      </c>
      <c r="G442" s="45" t="s">
        <v>25</v>
      </c>
      <c r="H442" s="46">
        <v>40000</v>
      </c>
      <c r="I442" s="46">
        <v>1148</v>
      </c>
      <c r="J442" s="46">
        <v>0</v>
      </c>
      <c r="K442" s="46">
        <v>1216</v>
      </c>
      <c r="L442" s="46">
        <v>125</v>
      </c>
      <c r="M442" s="46">
        <v>2489</v>
      </c>
      <c r="N442" s="46">
        <v>37511</v>
      </c>
      <c r="O442" s="47">
        <v>44896</v>
      </c>
      <c r="P442" s="48">
        <v>45046</v>
      </c>
      <c r="Q442" s="1">
        <f>VLOOKUP(D442,'[1]CLASIFICACION DE CARGOS'!J:K,2,0)</f>
        <v>27.1</v>
      </c>
      <c r="R442" s="1">
        <f>VLOOKUP(E442,'[1]CLASIFICACION DE CARGOS'!A:B,2,0)</f>
        <v>13</v>
      </c>
      <c r="S442" s="1">
        <f t="shared" si="12"/>
        <v>0</v>
      </c>
      <c r="U442" s="49"/>
      <c r="V442" s="50"/>
    </row>
    <row r="443" spans="1:22" ht="30" customHeight="1" x14ac:dyDescent="0.25">
      <c r="A443" s="15">
        <f t="shared" si="11"/>
        <v>360</v>
      </c>
      <c r="B443" s="16">
        <v>4100191990</v>
      </c>
      <c r="C443" s="44" t="s">
        <v>561</v>
      </c>
      <c r="D443" s="17" t="s">
        <v>552</v>
      </c>
      <c r="E443" s="44" t="s">
        <v>128</v>
      </c>
      <c r="F443" s="45" t="s">
        <v>24</v>
      </c>
      <c r="G443" s="45" t="s">
        <v>25</v>
      </c>
      <c r="H443" s="46">
        <v>45000</v>
      </c>
      <c r="I443" s="46">
        <v>1291.5</v>
      </c>
      <c r="J443" s="46">
        <v>0</v>
      </c>
      <c r="K443" s="46">
        <v>1368</v>
      </c>
      <c r="L443" s="46">
        <v>125</v>
      </c>
      <c r="M443" s="46">
        <v>2784.5</v>
      </c>
      <c r="N443" s="46">
        <v>42215.5</v>
      </c>
      <c r="O443" s="47">
        <v>44866</v>
      </c>
      <c r="P443" s="48">
        <v>45046</v>
      </c>
      <c r="Q443" s="1">
        <f>VLOOKUP(D443,'[1]CLASIFICACION DE CARGOS'!J:K,2,0)</f>
        <v>27.1</v>
      </c>
      <c r="R443" s="1">
        <f>VLOOKUP(E443,'[1]CLASIFICACION DE CARGOS'!A:B,2,0)</f>
        <v>13</v>
      </c>
      <c r="S443" s="1">
        <f t="shared" si="12"/>
        <v>0</v>
      </c>
      <c r="U443" s="49"/>
      <c r="V443" s="50"/>
    </row>
    <row r="444" spans="1:22" ht="30" customHeight="1" x14ac:dyDescent="0.25">
      <c r="A444" s="15" t="str">
        <f t="shared" si="11"/>
        <v/>
      </c>
      <c r="B444" s="10"/>
      <c r="C444" s="11" t="s">
        <v>562</v>
      </c>
      <c r="D444" s="12" t="s">
        <v>20</v>
      </c>
      <c r="E444" s="12" t="s">
        <v>20</v>
      </c>
      <c r="F444" s="12" t="s">
        <v>20</v>
      </c>
      <c r="G444" s="12" t="s">
        <v>20</v>
      </c>
      <c r="H444" s="12" t="s">
        <v>20</v>
      </c>
      <c r="I444" s="12" t="s">
        <v>20</v>
      </c>
      <c r="J444" s="12" t="s">
        <v>20</v>
      </c>
      <c r="K444" s="12" t="s">
        <v>20</v>
      </c>
      <c r="L444" s="12" t="s">
        <v>20</v>
      </c>
      <c r="M444" s="12" t="s">
        <v>20</v>
      </c>
      <c r="N444" s="12" t="s">
        <v>20</v>
      </c>
      <c r="O444" s="13"/>
      <c r="P444" s="14"/>
    </row>
    <row r="445" spans="1:22" ht="30" customHeight="1" x14ac:dyDescent="0.25">
      <c r="A445" s="15">
        <f t="shared" si="11"/>
        <v>361</v>
      </c>
      <c r="B445" s="16">
        <v>112004676</v>
      </c>
      <c r="C445" s="44" t="s">
        <v>563</v>
      </c>
      <c r="D445" s="17" t="s">
        <v>562</v>
      </c>
      <c r="E445" s="44" t="s">
        <v>152</v>
      </c>
      <c r="F445" s="45" t="s">
        <v>24</v>
      </c>
      <c r="G445" s="45" t="s">
        <v>25</v>
      </c>
      <c r="H445" s="46">
        <v>35000</v>
      </c>
      <c r="I445" s="46">
        <v>1004.5</v>
      </c>
      <c r="J445" s="46">
        <v>0</v>
      </c>
      <c r="K445" s="46">
        <v>1064</v>
      </c>
      <c r="L445" s="46">
        <v>125</v>
      </c>
      <c r="M445" s="46">
        <v>2193.5</v>
      </c>
      <c r="N445" s="46">
        <v>32806.5</v>
      </c>
      <c r="O445" s="47">
        <v>44805</v>
      </c>
      <c r="P445" s="48">
        <v>44985</v>
      </c>
      <c r="Q445" s="1">
        <f>VLOOKUP(D445,'[1]CLASIFICACION DE CARGOS'!J:K,2,0)</f>
        <v>27.1</v>
      </c>
      <c r="R445" s="1">
        <f>VLOOKUP(E445,'[1]CLASIFICACION DE CARGOS'!A:B,2,0)</f>
        <v>8</v>
      </c>
      <c r="S445" s="1">
        <f>IF(Q445=Q443,0,1)</f>
        <v>0</v>
      </c>
      <c r="U445" s="49"/>
      <c r="V445" s="50"/>
    </row>
    <row r="446" spans="1:22" ht="30" customHeight="1" x14ac:dyDescent="0.25">
      <c r="A446" s="15">
        <f t="shared" si="11"/>
        <v>362</v>
      </c>
      <c r="B446" s="16">
        <v>3701162038</v>
      </c>
      <c r="C446" s="44" t="s">
        <v>564</v>
      </c>
      <c r="D446" s="17" t="s">
        <v>562</v>
      </c>
      <c r="E446" s="44" t="s">
        <v>565</v>
      </c>
      <c r="F446" s="45" t="s">
        <v>24</v>
      </c>
      <c r="G446" s="45" t="s">
        <v>29</v>
      </c>
      <c r="H446" s="46">
        <v>40000</v>
      </c>
      <c r="I446" s="46">
        <v>1148</v>
      </c>
      <c r="J446" s="46">
        <v>0</v>
      </c>
      <c r="K446" s="46">
        <v>1216</v>
      </c>
      <c r="L446" s="46">
        <v>125</v>
      </c>
      <c r="M446" s="46">
        <v>2489</v>
      </c>
      <c r="N446" s="46">
        <v>37511</v>
      </c>
      <c r="O446" s="47">
        <v>44835</v>
      </c>
      <c r="P446" s="48">
        <v>45016</v>
      </c>
      <c r="Q446" s="1">
        <f>VLOOKUP(D446,'[1]CLASIFICACION DE CARGOS'!J:K,2,0)</f>
        <v>27.1</v>
      </c>
      <c r="R446" s="1">
        <f>VLOOKUP(E446,'[1]CLASIFICACION DE CARGOS'!A:B,2,0)</f>
        <v>8</v>
      </c>
      <c r="S446" s="1">
        <f t="shared" si="12"/>
        <v>0</v>
      </c>
      <c r="U446" s="49"/>
      <c r="V446" s="50"/>
    </row>
    <row r="447" spans="1:22" ht="30" customHeight="1" x14ac:dyDescent="0.25">
      <c r="A447" s="15">
        <f t="shared" si="11"/>
        <v>363</v>
      </c>
      <c r="B447" s="16">
        <v>108367244</v>
      </c>
      <c r="C447" s="44" t="s">
        <v>566</v>
      </c>
      <c r="D447" s="17" t="s">
        <v>562</v>
      </c>
      <c r="E447" s="44" t="s">
        <v>99</v>
      </c>
      <c r="F447" s="45" t="s">
        <v>24</v>
      </c>
      <c r="G447" s="45" t="s">
        <v>25</v>
      </c>
      <c r="H447" s="46">
        <v>38000</v>
      </c>
      <c r="I447" s="46">
        <v>1090.5999999999999</v>
      </c>
      <c r="J447" s="46">
        <v>0</v>
      </c>
      <c r="K447" s="46">
        <v>1155.2</v>
      </c>
      <c r="L447" s="46">
        <v>125</v>
      </c>
      <c r="M447" s="46">
        <v>2370.8000000000002</v>
      </c>
      <c r="N447" s="46">
        <v>35629.199999999997</v>
      </c>
      <c r="O447" s="47">
        <v>44835</v>
      </c>
      <c r="P447" s="48">
        <v>45016</v>
      </c>
      <c r="Q447" s="1">
        <f>VLOOKUP(D447,'[1]CLASIFICACION DE CARGOS'!J:K,2,0)</f>
        <v>27.1</v>
      </c>
      <c r="R447" s="1">
        <f>VLOOKUP(E447,'[1]CLASIFICACION DE CARGOS'!A:B,2,0)</f>
        <v>8</v>
      </c>
      <c r="S447" s="1">
        <f t="shared" si="12"/>
        <v>0</v>
      </c>
      <c r="U447" s="49"/>
      <c r="V447" s="50"/>
    </row>
    <row r="448" spans="1:22" ht="30" customHeight="1" x14ac:dyDescent="0.25">
      <c r="A448" s="15">
        <f t="shared" si="11"/>
        <v>364</v>
      </c>
      <c r="B448" s="16">
        <v>12100135883</v>
      </c>
      <c r="C448" s="44" t="s">
        <v>567</v>
      </c>
      <c r="D448" s="17" t="s">
        <v>562</v>
      </c>
      <c r="E448" s="44" t="s">
        <v>99</v>
      </c>
      <c r="F448" s="45" t="s">
        <v>24</v>
      </c>
      <c r="G448" s="45" t="s">
        <v>25</v>
      </c>
      <c r="H448" s="46">
        <v>38000</v>
      </c>
      <c r="I448" s="46">
        <v>1090.5999999999999</v>
      </c>
      <c r="J448" s="46">
        <v>0</v>
      </c>
      <c r="K448" s="46">
        <v>1155.2</v>
      </c>
      <c r="L448" s="46">
        <v>125</v>
      </c>
      <c r="M448" s="46">
        <v>2370.8000000000002</v>
      </c>
      <c r="N448" s="46">
        <v>35629.199999999997</v>
      </c>
      <c r="O448" s="47">
        <v>44805</v>
      </c>
      <c r="P448" s="48">
        <v>44985</v>
      </c>
      <c r="Q448" s="1">
        <f>VLOOKUP(D448,'[1]CLASIFICACION DE CARGOS'!J:K,2,0)</f>
        <v>27.1</v>
      </c>
      <c r="R448" s="1">
        <f>VLOOKUP(E448,'[1]CLASIFICACION DE CARGOS'!A:B,2,0)</f>
        <v>8</v>
      </c>
      <c r="S448" s="1">
        <f t="shared" si="12"/>
        <v>0</v>
      </c>
      <c r="U448" s="49"/>
      <c r="V448" s="50"/>
    </row>
    <row r="449" spans="1:22" ht="30" customHeight="1" x14ac:dyDescent="0.25">
      <c r="A449" s="15">
        <f t="shared" si="11"/>
        <v>365</v>
      </c>
      <c r="B449" s="16">
        <v>22400175232</v>
      </c>
      <c r="C449" s="44" t="s">
        <v>568</v>
      </c>
      <c r="D449" s="17" t="s">
        <v>562</v>
      </c>
      <c r="E449" s="44" t="s">
        <v>99</v>
      </c>
      <c r="F449" s="45" t="s">
        <v>24</v>
      </c>
      <c r="G449" s="45" t="s">
        <v>25</v>
      </c>
      <c r="H449" s="46">
        <v>38000</v>
      </c>
      <c r="I449" s="46">
        <v>1090.5999999999999</v>
      </c>
      <c r="J449" s="46">
        <v>160.38</v>
      </c>
      <c r="K449" s="46">
        <v>1155.2</v>
      </c>
      <c r="L449" s="46">
        <v>125</v>
      </c>
      <c r="M449" s="46">
        <v>2531.1799999999998</v>
      </c>
      <c r="N449" s="46">
        <v>35468.82</v>
      </c>
      <c r="O449" s="47">
        <v>44896</v>
      </c>
      <c r="P449" s="48">
        <v>45077</v>
      </c>
      <c r="Q449" s="1">
        <f>VLOOKUP(D449,'[1]CLASIFICACION DE CARGOS'!J:K,2,0)</f>
        <v>27.1</v>
      </c>
      <c r="R449" s="1">
        <f>VLOOKUP(E449,'[1]CLASIFICACION DE CARGOS'!A:B,2,0)</f>
        <v>8</v>
      </c>
      <c r="S449" s="1">
        <f t="shared" si="12"/>
        <v>0</v>
      </c>
      <c r="U449" s="49"/>
      <c r="V449" s="50"/>
    </row>
    <row r="450" spans="1:22" ht="30" customHeight="1" x14ac:dyDescent="0.25">
      <c r="A450" s="15">
        <f t="shared" si="11"/>
        <v>366</v>
      </c>
      <c r="B450" s="16">
        <v>9700034821</v>
      </c>
      <c r="C450" s="44" t="s">
        <v>569</v>
      </c>
      <c r="D450" s="17" t="s">
        <v>562</v>
      </c>
      <c r="E450" s="44" t="s">
        <v>570</v>
      </c>
      <c r="F450" s="45" t="s">
        <v>24</v>
      </c>
      <c r="G450" s="45" t="s">
        <v>25</v>
      </c>
      <c r="H450" s="46">
        <v>38000</v>
      </c>
      <c r="I450" s="46">
        <v>1090.5999999999999</v>
      </c>
      <c r="J450" s="46">
        <v>0</v>
      </c>
      <c r="K450" s="46">
        <v>1155.2</v>
      </c>
      <c r="L450" s="46">
        <v>442.48</v>
      </c>
      <c r="M450" s="46">
        <v>2688.28</v>
      </c>
      <c r="N450" s="46">
        <v>35311.72</v>
      </c>
      <c r="O450" s="47">
        <v>44805</v>
      </c>
      <c r="P450" s="48">
        <v>44985</v>
      </c>
      <c r="Q450" s="1">
        <f>VLOOKUP(D450,'[1]CLASIFICACION DE CARGOS'!J:K,2,0)</f>
        <v>27.1</v>
      </c>
      <c r="R450" s="1">
        <f>VLOOKUP(E450,'[1]CLASIFICACION DE CARGOS'!A:B,2,0)</f>
        <v>8</v>
      </c>
      <c r="S450" s="1">
        <f t="shared" si="12"/>
        <v>0</v>
      </c>
      <c r="U450" s="49"/>
      <c r="V450" s="50"/>
    </row>
    <row r="451" spans="1:22" ht="30" customHeight="1" x14ac:dyDescent="0.25">
      <c r="A451" s="15">
        <f t="shared" si="11"/>
        <v>367</v>
      </c>
      <c r="B451" s="16">
        <v>3700027018</v>
      </c>
      <c r="C451" s="44" t="s">
        <v>571</v>
      </c>
      <c r="D451" s="17" t="s">
        <v>562</v>
      </c>
      <c r="E451" s="44" t="s">
        <v>27</v>
      </c>
      <c r="F451" s="45" t="s">
        <v>24</v>
      </c>
      <c r="G451" s="45" t="s">
        <v>25</v>
      </c>
      <c r="H451" s="46">
        <v>50000</v>
      </c>
      <c r="I451" s="46">
        <v>1435</v>
      </c>
      <c r="J451" s="46">
        <v>0</v>
      </c>
      <c r="K451" s="46">
        <v>1520</v>
      </c>
      <c r="L451" s="46">
        <v>125</v>
      </c>
      <c r="M451" s="46">
        <v>3080</v>
      </c>
      <c r="N451" s="46">
        <v>46920</v>
      </c>
      <c r="O451" s="47">
        <v>44866</v>
      </c>
      <c r="P451" s="48">
        <v>45046</v>
      </c>
      <c r="Q451" s="1">
        <f>VLOOKUP(D451,'[1]CLASIFICACION DE CARGOS'!J:K,2,0)</f>
        <v>27.1</v>
      </c>
      <c r="R451" s="1">
        <f>VLOOKUP(E451,'[1]CLASIFICACION DE CARGOS'!A:B,2,0)</f>
        <v>9</v>
      </c>
      <c r="S451" s="1">
        <f t="shared" si="12"/>
        <v>0</v>
      </c>
      <c r="U451" s="49"/>
      <c r="V451" s="50"/>
    </row>
    <row r="452" spans="1:22" ht="30" customHeight="1" x14ac:dyDescent="0.25">
      <c r="A452" s="15">
        <f t="shared" si="11"/>
        <v>368</v>
      </c>
      <c r="B452" s="16">
        <v>40211114174</v>
      </c>
      <c r="C452" s="44" t="s">
        <v>572</v>
      </c>
      <c r="D452" s="17" t="s">
        <v>562</v>
      </c>
      <c r="E452" s="44" t="s">
        <v>41</v>
      </c>
      <c r="F452" s="45" t="s">
        <v>24</v>
      </c>
      <c r="G452" s="45" t="s">
        <v>25</v>
      </c>
      <c r="H452" s="46">
        <v>35000</v>
      </c>
      <c r="I452" s="46">
        <v>1004.5</v>
      </c>
      <c r="J452" s="46">
        <v>0</v>
      </c>
      <c r="K452" s="46">
        <v>1064</v>
      </c>
      <c r="L452" s="46">
        <v>125</v>
      </c>
      <c r="M452" s="46">
        <v>2193.5</v>
      </c>
      <c r="N452" s="46">
        <v>32806.5</v>
      </c>
      <c r="O452" s="47">
        <v>44835</v>
      </c>
      <c r="P452" s="48">
        <v>45016</v>
      </c>
      <c r="Q452" s="1">
        <f>VLOOKUP(D452,'[1]CLASIFICACION DE CARGOS'!J:K,2,0)</f>
        <v>27.1</v>
      </c>
      <c r="R452" s="1">
        <f>VLOOKUP(E452,'[1]CLASIFICACION DE CARGOS'!A:B,2,0)</f>
        <v>10</v>
      </c>
      <c r="S452" s="1">
        <f t="shared" si="12"/>
        <v>0</v>
      </c>
      <c r="U452" s="49"/>
      <c r="V452" s="50"/>
    </row>
    <row r="453" spans="1:22" ht="30" customHeight="1" x14ac:dyDescent="0.25">
      <c r="A453" s="15">
        <f t="shared" si="11"/>
        <v>369</v>
      </c>
      <c r="B453" s="16">
        <v>40227198898</v>
      </c>
      <c r="C453" s="44" t="s">
        <v>573</v>
      </c>
      <c r="D453" s="17" t="s">
        <v>562</v>
      </c>
      <c r="E453" s="44" t="s">
        <v>41</v>
      </c>
      <c r="F453" s="45" t="s">
        <v>24</v>
      </c>
      <c r="G453" s="45" t="s">
        <v>25</v>
      </c>
      <c r="H453" s="46">
        <v>35000</v>
      </c>
      <c r="I453" s="46">
        <v>1004.5</v>
      </c>
      <c r="J453" s="46">
        <v>0</v>
      </c>
      <c r="K453" s="46">
        <v>1064</v>
      </c>
      <c r="L453" s="46">
        <v>125</v>
      </c>
      <c r="M453" s="46">
        <v>2193.5</v>
      </c>
      <c r="N453" s="46">
        <v>32806.5</v>
      </c>
      <c r="O453" s="47">
        <v>44835</v>
      </c>
      <c r="P453" s="48">
        <v>45016</v>
      </c>
      <c r="Q453" s="1">
        <f>VLOOKUP(D453,'[1]CLASIFICACION DE CARGOS'!J:K,2,0)</f>
        <v>27.1</v>
      </c>
      <c r="R453" s="1">
        <f>VLOOKUP(E453,'[1]CLASIFICACION DE CARGOS'!A:B,2,0)</f>
        <v>10</v>
      </c>
      <c r="S453" s="1">
        <f t="shared" si="12"/>
        <v>0</v>
      </c>
      <c r="U453" s="49"/>
      <c r="V453" s="50"/>
    </row>
    <row r="454" spans="1:22" ht="30" customHeight="1" x14ac:dyDescent="0.25">
      <c r="A454" s="15" t="str">
        <f t="shared" si="11"/>
        <v/>
      </c>
      <c r="B454" s="10"/>
      <c r="C454" s="11" t="s">
        <v>574</v>
      </c>
      <c r="D454" s="12" t="s">
        <v>20</v>
      </c>
      <c r="E454" s="12" t="s">
        <v>20</v>
      </c>
      <c r="F454" s="12" t="s">
        <v>20</v>
      </c>
      <c r="G454" s="12" t="s">
        <v>20</v>
      </c>
      <c r="H454" s="12" t="s">
        <v>20</v>
      </c>
      <c r="I454" s="12" t="s">
        <v>20</v>
      </c>
      <c r="J454" s="12" t="s">
        <v>20</v>
      </c>
      <c r="K454" s="12" t="s">
        <v>20</v>
      </c>
      <c r="L454" s="12" t="s">
        <v>20</v>
      </c>
      <c r="M454" s="12" t="s">
        <v>20</v>
      </c>
      <c r="N454" s="12" t="s">
        <v>20</v>
      </c>
      <c r="O454" s="13"/>
      <c r="P454" s="14"/>
    </row>
    <row r="455" spans="1:22" ht="30" customHeight="1" x14ac:dyDescent="0.25">
      <c r="A455" s="15">
        <f t="shared" si="11"/>
        <v>370</v>
      </c>
      <c r="B455" s="16">
        <v>8700009452</v>
      </c>
      <c r="C455" s="44" t="s">
        <v>575</v>
      </c>
      <c r="D455" s="17" t="s">
        <v>574</v>
      </c>
      <c r="E455" s="44" t="s">
        <v>99</v>
      </c>
      <c r="F455" s="45" t="s">
        <v>24</v>
      </c>
      <c r="G455" s="45" t="s">
        <v>25</v>
      </c>
      <c r="H455" s="46">
        <v>35000</v>
      </c>
      <c r="I455" s="46">
        <v>1004.5</v>
      </c>
      <c r="J455" s="46">
        <v>0</v>
      </c>
      <c r="K455" s="46">
        <v>1064</v>
      </c>
      <c r="L455" s="46">
        <v>125</v>
      </c>
      <c r="M455" s="46">
        <v>2193.5</v>
      </c>
      <c r="N455" s="46">
        <v>32806.5</v>
      </c>
      <c r="O455" s="47">
        <v>44896</v>
      </c>
      <c r="P455" s="48">
        <v>45077</v>
      </c>
      <c r="Q455" s="1">
        <f>VLOOKUP(D455,'[1]CLASIFICACION DE CARGOS'!J:K,2,0)</f>
        <v>27.1</v>
      </c>
      <c r="R455" s="1">
        <f>VLOOKUP(E455,'[1]CLASIFICACION DE CARGOS'!A:B,2,0)</f>
        <v>8</v>
      </c>
      <c r="S455" s="1">
        <f>IF(Q455=Q453,0,1)</f>
        <v>0</v>
      </c>
      <c r="U455" s="49"/>
      <c r="V455" s="50"/>
    </row>
    <row r="456" spans="1:22" ht="30" customHeight="1" x14ac:dyDescent="0.25">
      <c r="A456" s="15">
        <f t="shared" si="11"/>
        <v>371</v>
      </c>
      <c r="B456" s="16">
        <v>15500061872</v>
      </c>
      <c r="C456" s="44" t="s">
        <v>576</v>
      </c>
      <c r="D456" s="17" t="s">
        <v>574</v>
      </c>
      <c r="E456" s="44" t="s">
        <v>99</v>
      </c>
      <c r="F456" s="45" t="s">
        <v>24</v>
      </c>
      <c r="G456" s="45" t="s">
        <v>25</v>
      </c>
      <c r="H456" s="46">
        <v>30000</v>
      </c>
      <c r="I456" s="46">
        <v>861</v>
      </c>
      <c r="J456" s="46">
        <v>0</v>
      </c>
      <c r="K456" s="46">
        <v>912</v>
      </c>
      <c r="L456" s="46">
        <v>125</v>
      </c>
      <c r="M456" s="46">
        <v>1898</v>
      </c>
      <c r="N456" s="46">
        <v>28102</v>
      </c>
      <c r="O456" s="47">
        <v>44896</v>
      </c>
      <c r="P456" s="48">
        <v>45077</v>
      </c>
      <c r="Q456" s="1">
        <f>VLOOKUP(D456,'[1]CLASIFICACION DE CARGOS'!J:K,2,0)</f>
        <v>27.1</v>
      </c>
      <c r="R456" s="1">
        <f>VLOOKUP(E456,'[1]CLASIFICACION DE CARGOS'!A:B,2,0)</f>
        <v>8</v>
      </c>
      <c r="S456" s="1">
        <f t="shared" si="12"/>
        <v>0</v>
      </c>
      <c r="U456" s="49"/>
      <c r="V456" s="50"/>
    </row>
    <row r="457" spans="1:22" ht="30" customHeight="1" x14ac:dyDescent="0.25">
      <c r="A457" s="15">
        <f t="shared" si="11"/>
        <v>372</v>
      </c>
      <c r="B457" s="16">
        <v>8700146700</v>
      </c>
      <c r="C457" s="44" t="s">
        <v>577</v>
      </c>
      <c r="D457" s="17" t="s">
        <v>574</v>
      </c>
      <c r="E457" s="44" t="s">
        <v>570</v>
      </c>
      <c r="F457" s="45" t="s">
        <v>24</v>
      </c>
      <c r="G457" s="45" t="s">
        <v>25</v>
      </c>
      <c r="H457" s="46">
        <v>35000</v>
      </c>
      <c r="I457" s="46">
        <v>1004.5</v>
      </c>
      <c r="J457" s="46">
        <v>0</v>
      </c>
      <c r="K457" s="46">
        <v>1064</v>
      </c>
      <c r="L457" s="46">
        <v>125</v>
      </c>
      <c r="M457" s="46">
        <v>2193.5</v>
      </c>
      <c r="N457" s="46">
        <v>32806.5</v>
      </c>
      <c r="O457" s="47">
        <v>44896</v>
      </c>
      <c r="P457" s="48">
        <v>45077</v>
      </c>
      <c r="Q457" s="1">
        <f>VLOOKUP(D457,'[1]CLASIFICACION DE CARGOS'!J:K,2,0)</f>
        <v>27.1</v>
      </c>
      <c r="R457" s="1">
        <f>VLOOKUP(E457,'[1]CLASIFICACION DE CARGOS'!A:B,2,0)</f>
        <v>8</v>
      </c>
      <c r="S457" s="1">
        <f t="shared" si="12"/>
        <v>0</v>
      </c>
      <c r="U457" s="49"/>
      <c r="V457" s="50"/>
    </row>
    <row r="458" spans="1:22" ht="30" customHeight="1" x14ac:dyDescent="0.25">
      <c r="A458" s="15">
        <f t="shared" si="11"/>
        <v>373</v>
      </c>
      <c r="B458" s="16">
        <v>4900652738</v>
      </c>
      <c r="C458" s="44" t="s">
        <v>578</v>
      </c>
      <c r="D458" s="17" t="s">
        <v>574</v>
      </c>
      <c r="E458" s="44" t="s">
        <v>154</v>
      </c>
      <c r="F458" s="45" t="s">
        <v>24</v>
      </c>
      <c r="G458" s="45" t="s">
        <v>25</v>
      </c>
      <c r="H458" s="46">
        <v>35000</v>
      </c>
      <c r="I458" s="46">
        <v>1004.5</v>
      </c>
      <c r="J458" s="46">
        <v>0</v>
      </c>
      <c r="K458" s="46">
        <v>1064</v>
      </c>
      <c r="L458" s="46">
        <v>1193.4000000000001</v>
      </c>
      <c r="M458" s="46">
        <v>3261.9</v>
      </c>
      <c r="N458" s="46">
        <v>31738.1</v>
      </c>
      <c r="O458" s="47">
        <v>44835</v>
      </c>
      <c r="P458" s="48">
        <v>45016</v>
      </c>
      <c r="Q458" s="1">
        <f>VLOOKUP(D458,'[1]CLASIFICACION DE CARGOS'!J:K,2,0)</f>
        <v>27.1</v>
      </c>
      <c r="R458" s="1">
        <f>VLOOKUP(E458,'[1]CLASIFICACION DE CARGOS'!A:B,2,0)</f>
        <v>13</v>
      </c>
      <c r="S458" s="1">
        <f t="shared" si="12"/>
        <v>0</v>
      </c>
      <c r="U458" s="49"/>
      <c r="V458" s="50"/>
    </row>
    <row r="459" spans="1:22" ht="30" customHeight="1" x14ac:dyDescent="0.25">
      <c r="A459" s="15">
        <f t="shared" si="11"/>
        <v>374</v>
      </c>
      <c r="B459" s="16">
        <v>4900484199</v>
      </c>
      <c r="C459" s="44" t="s">
        <v>579</v>
      </c>
      <c r="D459" s="17" t="s">
        <v>574</v>
      </c>
      <c r="E459" s="44" t="s">
        <v>154</v>
      </c>
      <c r="F459" s="45" t="s">
        <v>24</v>
      </c>
      <c r="G459" s="45" t="s">
        <v>25</v>
      </c>
      <c r="H459" s="46">
        <v>38000</v>
      </c>
      <c r="I459" s="46">
        <v>1090.5999999999999</v>
      </c>
      <c r="J459" s="46">
        <v>160.38</v>
      </c>
      <c r="K459" s="46">
        <v>1155.2</v>
      </c>
      <c r="L459" s="46">
        <v>125</v>
      </c>
      <c r="M459" s="46">
        <v>2531.1799999999998</v>
      </c>
      <c r="N459" s="46">
        <v>35468.82</v>
      </c>
      <c r="O459" s="47">
        <v>44896</v>
      </c>
      <c r="P459" s="48">
        <v>45077</v>
      </c>
      <c r="Q459" s="1">
        <f>VLOOKUP(D459,'[1]CLASIFICACION DE CARGOS'!J:K,2,0)</f>
        <v>27.1</v>
      </c>
      <c r="R459" s="1">
        <f>VLOOKUP(E459,'[1]CLASIFICACION DE CARGOS'!A:B,2,0)</f>
        <v>13</v>
      </c>
      <c r="S459" s="1">
        <f t="shared" si="12"/>
        <v>0</v>
      </c>
      <c r="U459" s="49"/>
      <c r="V459" s="50"/>
    </row>
    <row r="460" spans="1:22" ht="30" customHeight="1" x14ac:dyDescent="0.25">
      <c r="A460" s="15" t="str">
        <f t="shared" si="11"/>
        <v/>
      </c>
      <c r="B460" s="10"/>
      <c r="C460" s="11" t="s">
        <v>580</v>
      </c>
      <c r="D460" s="12" t="s">
        <v>20</v>
      </c>
      <c r="E460" s="12" t="s">
        <v>20</v>
      </c>
      <c r="F460" s="12" t="s">
        <v>20</v>
      </c>
      <c r="G460" s="12" t="s">
        <v>20</v>
      </c>
      <c r="H460" s="12" t="s">
        <v>20</v>
      </c>
      <c r="I460" s="12" t="s">
        <v>20</v>
      </c>
      <c r="J460" s="12" t="s">
        <v>20</v>
      </c>
      <c r="K460" s="12" t="s">
        <v>20</v>
      </c>
      <c r="L460" s="12" t="s">
        <v>20</v>
      </c>
      <c r="M460" s="12" t="s">
        <v>20</v>
      </c>
      <c r="N460" s="12" t="s">
        <v>20</v>
      </c>
      <c r="O460" s="13"/>
      <c r="P460" s="14"/>
    </row>
    <row r="461" spans="1:22" ht="30" customHeight="1" x14ac:dyDescent="0.25">
      <c r="A461" s="15">
        <f t="shared" si="11"/>
        <v>375</v>
      </c>
      <c r="B461" s="16">
        <v>3103066639</v>
      </c>
      <c r="C461" s="44" t="s">
        <v>581</v>
      </c>
      <c r="D461" s="17" t="s">
        <v>580</v>
      </c>
      <c r="E461" s="44" t="s">
        <v>23</v>
      </c>
      <c r="F461" s="45" t="s">
        <v>24</v>
      </c>
      <c r="G461" s="45" t="s">
        <v>25</v>
      </c>
      <c r="H461" s="46">
        <v>37550</v>
      </c>
      <c r="I461" s="46">
        <v>1077.69</v>
      </c>
      <c r="J461" s="46">
        <v>96.87</v>
      </c>
      <c r="K461" s="46">
        <v>1141.52</v>
      </c>
      <c r="L461" s="46">
        <v>125</v>
      </c>
      <c r="M461" s="46">
        <v>2441.08</v>
      </c>
      <c r="N461" s="46">
        <v>35108.92</v>
      </c>
      <c r="O461" s="47">
        <v>44866</v>
      </c>
      <c r="P461" s="48">
        <v>45046</v>
      </c>
      <c r="Q461" s="1">
        <f>VLOOKUP(D461,'[1]CLASIFICACION DE CARGOS'!J:K,2,0)</f>
        <v>27.1</v>
      </c>
      <c r="R461" s="1">
        <f>VLOOKUP(E461,'[1]CLASIFICACION DE CARGOS'!A:B,2,0)</f>
        <v>7</v>
      </c>
      <c r="S461" s="1">
        <f>IF(Q461=Q459,0,1)</f>
        <v>0</v>
      </c>
      <c r="U461" s="49"/>
      <c r="V461" s="50"/>
    </row>
    <row r="462" spans="1:22" ht="30" customHeight="1" x14ac:dyDescent="0.25">
      <c r="A462" s="15">
        <f t="shared" si="11"/>
        <v>376</v>
      </c>
      <c r="B462" s="16">
        <v>1200209342</v>
      </c>
      <c r="C462" s="44" t="s">
        <v>582</v>
      </c>
      <c r="D462" s="17" t="s">
        <v>580</v>
      </c>
      <c r="E462" s="44" t="s">
        <v>23</v>
      </c>
      <c r="F462" s="45" t="s">
        <v>24</v>
      </c>
      <c r="G462" s="45" t="s">
        <v>25</v>
      </c>
      <c r="H462" s="46">
        <v>35000</v>
      </c>
      <c r="I462" s="46">
        <v>1004.5</v>
      </c>
      <c r="J462" s="46">
        <v>0</v>
      </c>
      <c r="K462" s="46">
        <v>1064</v>
      </c>
      <c r="L462" s="46">
        <v>125</v>
      </c>
      <c r="M462" s="46">
        <v>2193.5</v>
      </c>
      <c r="N462" s="46">
        <v>32806.5</v>
      </c>
      <c r="O462" s="47">
        <v>44774</v>
      </c>
      <c r="P462" s="48">
        <v>44957</v>
      </c>
      <c r="Q462" s="1">
        <f>VLOOKUP(D462,'[1]CLASIFICACION DE CARGOS'!J:K,2,0)</f>
        <v>27.1</v>
      </c>
      <c r="R462" s="1">
        <f>VLOOKUP(E462,'[1]CLASIFICACION DE CARGOS'!A:B,2,0)</f>
        <v>7</v>
      </c>
      <c r="S462" s="1">
        <f t="shared" si="12"/>
        <v>0</v>
      </c>
      <c r="U462" s="49"/>
      <c r="V462" s="50"/>
    </row>
    <row r="463" spans="1:22" ht="30" customHeight="1" x14ac:dyDescent="0.25">
      <c r="A463" s="15">
        <f t="shared" ref="A463:A526" si="13">IF(A462="",A461+1,IF(B463&lt;&gt;"",A462+1,""))</f>
        <v>377</v>
      </c>
      <c r="B463" s="16">
        <v>9500188629</v>
      </c>
      <c r="C463" s="44" t="s">
        <v>583</v>
      </c>
      <c r="D463" s="17" t="s">
        <v>580</v>
      </c>
      <c r="E463" s="44" t="s">
        <v>23</v>
      </c>
      <c r="F463" s="45" t="s">
        <v>24</v>
      </c>
      <c r="G463" s="45" t="s">
        <v>25</v>
      </c>
      <c r="H463" s="46">
        <v>35000</v>
      </c>
      <c r="I463" s="46">
        <v>1004.5</v>
      </c>
      <c r="J463" s="46">
        <v>0</v>
      </c>
      <c r="K463" s="46">
        <v>1064</v>
      </c>
      <c r="L463" s="46">
        <v>125</v>
      </c>
      <c r="M463" s="46">
        <v>2193.5</v>
      </c>
      <c r="N463" s="46">
        <v>32806.5</v>
      </c>
      <c r="O463" s="47">
        <v>44805</v>
      </c>
      <c r="P463" s="48">
        <v>44985</v>
      </c>
      <c r="Q463" s="1">
        <f>VLOOKUP(D463,'[1]CLASIFICACION DE CARGOS'!J:K,2,0)</f>
        <v>27.1</v>
      </c>
      <c r="R463" s="1">
        <f>VLOOKUP(E463,'[1]CLASIFICACION DE CARGOS'!A:B,2,0)</f>
        <v>7</v>
      </c>
      <c r="S463" s="1">
        <f t="shared" si="12"/>
        <v>0</v>
      </c>
      <c r="U463" s="49"/>
      <c r="V463" s="50"/>
    </row>
    <row r="464" spans="1:22" ht="30" customHeight="1" x14ac:dyDescent="0.25">
      <c r="A464" s="15">
        <f t="shared" si="13"/>
        <v>378</v>
      </c>
      <c r="B464" s="16">
        <v>9400129624</v>
      </c>
      <c r="C464" s="44" t="s">
        <v>584</v>
      </c>
      <c r="D464" s="17" t="s">
        <v>580</v>
      </c>
      <c r="E464" s="44" t="s">
        <v>296</v>
      </c>
      <c r="F464" s="45" t="s">
        <v>24</v>
      </c>
      <c r="G464" s="45" t="s">
        <v>25</v>
      </c>
      <c r="H464" s="46">
        <v>40000</v>
      </c>
      <c r="I464" s="46">
        <v>1148</v>
      </c>
      <c r="J464" s="46">
        <v>442.65</v>
      </c>
      <c r="K464" s="46">
        <v>1216</v>
      </c>
      <c r="L464" s="46">
        <v>125</v>
      </c>
      <c r="M464" s="46">
        <v>2931.65</v>
      </c>
      <c r="N464" s="46">
        <v>37068.35</v>
      </c>
      <c r="O464" s="47">
        <v>44866</v>
      </c>
      <c r="P464" s="48">
        <v>45046</v>
      </c>
      <c r="Q464" s="1">
        <f>VLOOKUP(D464,'[1]CLASIFICACION DE CARGOS'!J:K,2,0)</f>
        <v>27.1</v>
      </c>
      <c r="R464" s="1">
        <f>VLOOKUP(E464,'[1]CLASIFICACION DE CARGOS'!A:B,2,0)</f>
        <v>8</v>
      </c>
      <c r="S464" s="1">
        <f t="shared" si="12"/>
        <v>0</v>
      </c>
      <c r="U464" s="49"/>
      <c r="V464" s="50"/>
    </row>
    <row r="465" spans="1:22" ht="30" customHeight="1" x14ac:dyDescent="0.25">
      <c r="A465" s="15">
        <f t="shared" si="13"/>
        <v>379</v>
      </c>
      <c r="B465" s="16">
        <v>118488568</v>
      </c>
      <c r="C465" s="44" t="s">
        <v>585</v>
      </c>
      <c r="D465" s="17" t="s">
        <v>580</v>
      </c>
      <c r="E465" s="44" t="s">
        <v>174</v>
      </c>
      <c r="F465" s="45" t="s">
        <v>24</v>
      </c>
      <c r="G465" s="45" t="s">
        <v>25</v>
      </c>
      <c r="H465" s="46">
        <v>35000</v>
      </c>
      <c r="I465" s="46">
        <v>1004.5</v>
      </c>
      <c r="J465" s="46">
        <v>0</v>
      </c>
      <c r="K465" s="46">
        <v>1064</v>
      </c>
      <c r="L465" s="46">
        <v>125</v>
      </c>
      <c r="M465" s="46">
        <v>2193.5</v>
      </c>
      <c r="N465" s="46">
        <v>32806.5</v>
      </c>
      <c r="O465" s="47">
        <v>44866</v>
      </c>
      <c r="P465" s="48">
        <v>45046</v>
      </c>
      <c r="Q465" s="1">
        <f>VLOOKUP(D465,'[1]CLASIFICACION DE CARGOS'!J:K,2,0)</f>
        <v>27.1</v>
      </c>
      <c r="R465" s="1">
        <f>VLOOKUP(E465,'[1]CLASIFICACION DE CARGOS'!A:B,2,0)</f>
        <v>8</v>
      </c>
      <c r="S465" s="1">
        <f t="shared" si="12"/>
        <v>0</v>
      </c>
      <c r="U465" s="49"/>
      <c r="V465" s="50"/>
    </row>
    <row r="466" spans="1:22" ht="30" customHeight="1" x14ac:dyDescent="0.25">
      <c r="A466" s="15">
        <f t="shared" si="13"/>
        <v>380</v>
      </c>
      <c r="B466" s="16">
        <v>7200078942</v>
      </c>
      <c r="C466" s="44" t="s">
        <v>586</v>
      </c>
      <c r="D466" s="17" t="s">
        <v>580</v>
      </c>
      <c r="E466" s="44" t="s">
        <v>99</v>
      </c>
      <c r="F466" s="45" t="s">
        <v>24</v>
      </c>
      <c r="G466" s="45" t="s">
        <v>25</v>
      </c>
      <c r="H466" s="46">
        <v>25000</v>
      </c>
      <c r="I466" s="46">
        <v>717.5</v>
      </c>
      <c r="J466" s="46">
        <v>0</v>
      </c>
      <c r="K466" s="46">
        <v>760</v>
      </c>
      <c r="L466" s="46">
        <v>125</v>
      </c>
      <c r="M466" s="46">
        <v>1602.5</v>
      </c>
      <c r="N466" s="46">
        <v>23397.5</v>
      </c>
      <c r="O466" s="47">
        <v>44805</v>
      </c>
      <c r="P466" s="48">
        <v>44985</v>
      </c>
      <c r="Q466" s="1">
        <f>VLOOKUP(D466,'[1]CLASIFICACION DE CARGOS'!J:K,2,0)</f>
        <v>27.1</v>
      </c>
      <c r="R466" s="1">
        <f>VLOOKUP(E466,'[1]CLASIFICACION DE CARGOS'!A:B,2,0)</f>
        <v>8</v>
      </c>
      <c r="S466" s="1">
        <f t="shared" si="12"/>
        <v>0</v>
      </c>
      <c r="U466" s="49"/>
      <c r="V466" s="50"/>
    </row>
    <row r="467" spans="1:22" ht="30" customHeight="1" x14ac:dyDescent="0.25">
      <c r="A467" s="15">
        <f t="shared" si="13"/>
        <v>381</v>
      </c>
      <c r="B467" s="16">
        <v>3200001711</v>
      </c>
      <c r="C467" s="44" t="s">
        <v>587</v>
      </c>
      <c r="D467" s="17" t="s">
        <v>580</v>
      </c>
      <c r="E467" s="44" t="s">
        <v>296</v>
      </c>
      <c r="F467" s="45" t="s">
        <v>24</v>
      </c>
      <c r="G467" s="45" t="s">
        <v>25</v>
      </c>
      <c r="H467" s="46">
        <v>45000</v>
      </c>
      <c r="I467" s="46">
        <v>1291.5</v>
      </c>
      <c r="J467" s="46">
        <v>0</v>
      </c>
      <c r="K467" s="46">
        <v>1368</v>
      </c>
      <c r="L467" s="46">
        <v>125</v>
      </c>
      <c r="M467" s="46">
        <v>2784.5</v>
      </c>
      <c r="N467" s="46">
        <v>42215.5</v>
      </c>
      <c r="O467" s="47">
        <v>44866</v>
      </c>
      <c r="P467" s="48">
        <v>45046</v>
      </c>
      <c r="Q467" s="1">
        <f>VLOOKUP(D467,'[1]CLASIFICACION DE CARGOS'!J:K,2,0)</f>
        <v>27.1</v>
      </c>
      <c r="R467" s="1">
        <f>VLOOKUP(E467,'[1]CLASIFICACION DE CARGOS'!A:B,2,0)</f>
        <v>8</v>
      </c>
      <c r="S467" s="1">
        <f t="shared" si="12"/>
        <v>0</v>
      </c>
      <c r="U467" s="49"/>
      <c r="V467" s="50"/>
    </row>
    <row r="468" spans="1:22" ht="30" customHeight="1" x14ac:dyDescent="0.25">
      <c r="A468" s="15">
        <f t="shared" si="13"/>
        <v>382</v>
      </c>
      <c r="B468" s="16">
        <v>40222510931</v>
      </c>
      <c r="C468" s="44" t="s">
        <v>588</v>
      </c>
      <c r="D468" s="17" t="s">
        <v>580</v>
      </c>
      <c r="E468" s="44" t="s">
        <v>296</v>
      </c>
      <c r="F468" s="45" t="s">
        <v>24</v>
      </c>
      <c r="G468" s="45" t="s">
        <v>29</v>
      </c>
      <c r="H468" s="46">
        <v>40000</v>
      </c>
      <c r="I468" s="46">
        <v>1148</v>
      </c>
      <c r="J468" s="46">
        <v>442.65</v>
      </c>
      <c r="K468" s="46">
        <v>1216</v>
      </c>
      <c r="L468" s="46">
        <v>125</v>
      </c>
      <c r="M468" s="46">
        <v>2931.65</v>
      </c>
      <c r="N468" s="46">
        <v>37068.35</v>
      </c>
      <c r="O468" s="47">
        <v>44866</v>
      </c>
      <c r="P468" s="48">
        <v>45046</v>
      </c>
      <c r="Q468" s="1">
        <f>VLOOKUP(D468,'[1]CLASIFICACION DE CARGOS'!J:K,2,0)</f>
        <v>27.1</v>
      </c>
      <c r="R468" s="1">
        <f>VLOOKUP(E468,'[1]CLASIFICACION DE CARGOS'!A:B,2,0)</f>
        <v>8</v>
      </c>
      <c r="S468" s="1">
        <f t="shared" si="12"/>
        <v>0</v>
      </c>
      <c r="U468" s="49"/>
      <c r="V468" s="50"/>
    </row>
    <row r="469" spans="1:22" ht="30" customHeight="1" x14ac:dyDescent="0.25">
      <c r="A469" s="15">
        <f t="shared" si="13"/>
        <v>383</v>
      </c>
      <c r="B469" s="16">
        <v>107231979</v>
      </c>
      <c r="C469" s="44" t="s">
        <v>845</v>
      </c>
      <c r="D469" s="17" t="s">
        <v>580</v>
      </c>
      <c r="E469" s="44" t="s">
        <v>174</v>
      </c>
      <c r="F469" s="45" t="s">
        <v>24</v>
      </c>
      <c r="G469" s="45" t="s">
        <v>25</v>
      </c>
      <c r="H469" s="46">
        <v>35000</v>
      </c>
      <c r="I469" s="46">
        <v>1004.5</v>
      </c>
      <c r="J469" s="46">
        <v>0</v>
      </c>
      <c r="K469" s="46">
        <v>1064</v>
      </c>
      <c r="L469" s="46">
        <v>125</v>
      </c>
      <c r="M469" s="46">
        <v>2193.5</v>
      </c>
      <c r="N469" s="46">
        <v>32806.5</v>
      </c>
      <c r="O469" s="47">
        <v>44866</v>
      </c>
      <c r="P469" s="48">
        <v>45046</v>
      </c>
      <c r="Q469" s="1">
        <f>VLOOKUP(D469,'[1]CLASIFICACION DE CARGOS'!J:K,2,0)</f>
        <v>27.1</v>
      </c>
      <c r="R469" s="1">
        <f>VLOOKUP(E469,'[1]CLASIFICACION DE CARGOS'!A:B,2,0)</f>
        <v>8</v>
      </c>
      <c r="S469" s="1">
        <f t="shared" ref="S469:S539" si="14">IF(Q469=Q468,0,1)</f>
        <v>0</v>
      </c>
      <c r="U469" s="49"/>
      <c r="V469" s="50"/>
    </row>
    <row r="470" spans="1:22" ht="30" customHeight="1" x14ac:dyDescent="0.25">
      <c r="A470" s="15">
        <f t="shared" si="13"/>
        <v>384</v>
      </c>
      <c r="B470" s="16">
        <v>3102861980</v>
      </c>
      <c r="C470" s="44" t="s">
        <v>589</v>
      </c>
      <c r="D470" s="17" t="s">
        <v>580</v>
      </c>
      <c r="E470" s="44" t="s">
        <v>41</v>
      </c>
      <c r="F470" s="45" t="s">
        <v>24</v>
      </c>
      <c r="G470" s="45" t="s">
        <v>25</v>
      </c>
      <c r="H470" s="46">
        <v>35000</v>
      </c>
      <c r="I470" s="46">
        <v>1004.5</v>
      </c>
      <c r="J470" s="46">
        <v>0</v>
      </c>
      <c r="K470" s="46">
        <v>1064</v>
      </c>
      <c r="L470" s="46">
        <v>125</v>
      </c>
      <c r="M470" s="46">
        <v>2193.5</v>
      </c>
      <c r="N470" s="46">
        <v>32806.5</v>
      </c>
      <c r="O470" s="47">
        <v>44774</v>
      </c>
      <c r="P470" s="48">
        <v>44957</v>
      </c>
      <c r="Q470" s="1">
        <f>VLOOKUP(D470,'[1]CLASIFICACION DE CARGOS'!J:K,2,0)</f>
        <v>27.1</v>
      </c>
      <c r="R470" s="1">
        <f>VLOOKUP(E470,'[1]CLASIFICACION DE CARGOS'!A:B,2,0)</f>
        <v>10</v>
      </c>
      <c r="S470" s="1">
        <f t="shared" si="14"/>
        <v>0</v>
      </c>
      <c r="U470" s="49"/>
      <c r="V470" s="50"/>
    </row>
    <row r="471" spans="1:22" ht="30" customHeight="1" x14ac:dyDescent="0.25">
      <c r="A471" s="15">
        <f t="shared" si="13"/>
        <v>385</v>
      </c>
      <c r="B471" s="16">
        <v>3102963844</v>
      </c>
      <c r="C471" s="44" t="s">
        <v>590</v>
      </c>
      <c r="D471" s="17" t="s">
        <v>580</v>
      </c>
      <c r="E471" s="44" t="s">
        <v>41</v>
      </c>
      <c r="F471" s="45" t="s">
        <v>24</v>
      </c>
      <c r="G471" s="45" t="s">
        <v>25</v>
      </c>
      <c r="H471" s="46">
        <v>35000</v>
      </c>
      <c r="I471" s="46">
        <v>1004.5</v>
      </c>
      <c r="J471" s="46">
        <v>0</v>
      </c>
      <c r="K471" s="46">
        <v>1064</v>
      </c>
      <c r="L471" s="46">
        <v>175</v>
      </c>
      <c r="M471" s="46">
        <v>2243.5</v>
      </c>
      <c r="N471" s="46">
        <v>32756.5</v>
      </c>
      <c r="O471" s="47">
        <v>44866</v>
      </c>
      <c r="P471" s="48">
        <v>45046</v>
      </c>
      <c r="Q471" s="1">
        <f>VLOOKUP(D471,'[1]CLASIFICACION DE CARGOS'!J:K,2,0)</f>
        <v>27.1</v>
      </c>
      <c r="R471" s="1">
        <f>VLOOKUP(E471,'[1]CLASIFICACION DE CARGOS'!A:B,2,0)</f>
        <v>10</v>
      </c>
      <c r="S471" s="1">
        <f t="shared" si="14"/>
        <v>0</v>
      </c>
      <c r="U471" s="49"/>
      <c r="V471" s="50"/>
    </row>
    <row r="472" spans="1:22" ht="30" customHeight="1" x14ac:dyDescent="0.25">
      <c r="A472" s="15">
        <f t="shared" si="13"/>
        <v>386</v>
      </c>
      <c r="B472" s="16">
        <v>40215519311</v>
      </c>
      <c r="C472" s="44" t="s">
        <v>591</v>
      </c>
      <c r="D472" s="17" t="s">
        <v>580</v>
      </c>
      <c r="E472" s="44" t="s">
        <v>41</v>
      </c>
      <c r="F472" s="45" t="s">
        <v>24</v>
      </c>
      <c r="G472" s="45" t="s">
        <v>25</v>
      </c>
      <c r="H472" s="46">
        <v>35000</v>
      </c>
      <c r="I472" s="46">
        <v>1004.5</v>
      </c>
      <c r="J472" s="46">
        <v>0</v>
      </c>
      <c r="K472" s="46">
        <v>1064</v>
      </c>
      <c r="L472" s="46">
        <v>175</v>
      </c>
      <c r="M472" s="46">
        <v>2243.5</v>
      </c>
      <c r="N472" s="46">
        <v>32756.5</v>
      </c>
      <c r="O472" s="47">
        <v>44866</v>
      </c>
      <c r="P472" s="48">
        <v>45046</v>
      </c>
      <c r="Q472" s="1">
        <f>VLOOKUP(D472,'[1]CLASIFICACION DE CARGOS'!J:K,2,0)</f>
        <v>27.1</v>
      </c>
      <c r="R472" s="1">
        <f>VLOOKUP(E472,'[1]CLASIFICACION DE CARGOS'!A:B,2,0)</f>
        <v>10</v>
      </c>
      <c r="S472" s="1">
        <f t="shared" si="14"/>
        <v>0</v>
      </c>
      <c r="U472" s="49"/>
      <c r="V472" s="50"/>
    </row>
    <row r="473" spans="1:22" ht="30" customHeight="1" x14ac:dyDescent="0.25">
      <c r="A473" s="15">
        <f t="shared" si="13"/>
        <v>387</v>
      </c>
      <c r="B473" s="16">
        <v>40220882977</v>
      </c>
      <c r="C473" s="44" t="s">
        <v>592</v>
      </c>
      <c r="D473" s="17" t="s">
        <v>580</v>
      </c>
      <c r="E473" s="44" t="s">
        <v>41</v>
      </c>
      <c r="F473" s="45" t="s">
        <v>24</v>
      </c>
      <c r="G473" s="45" t="s">
        <v>25</v>
      </c>
      <c r="H473" s="46">
        <v>35000</v>
      </c>
      <c r="I473" s="46">
        <v>1004.5</v>
      </c>
      <c r="J473" s="46">
        <v>0</v>
      </c>
      <c r="K473" s="46">
        <v>1064</v>
      </c>
      <c r="L473" s="46">
        <v>175</v>
      </c>
      <c r="M473" s="46">
        <v>2243.5</v>
      </c>
      <c r="N473" s="46">
        <v>32756.5</v>
      </c>
      <c r="O473" s="47">
        <v>44459</v>
      </c>
      <c r="P473" s="48">
        <v>44640</v>
      </c>
      <c r="Q473" s="1">
        <f>VLOOKUP(D473,'[1]CLASIFICACION DE CARGOS'!J:K,2,0)</f>
        <v>27.1</v>
      </c>
      <c r="R473" s="1">
        <f>VLOOKUP(E473,'[1]CLASIFICACION DE CARGOS'!A:B,2,0)</f>
        <v>10</v>
      </c>
      <c r="S473" s="1">
        <f t="shared" si="14"/>
        <v>0</v>
      </c>
      <c r="U473" s="49"/>
      <c r="V473" s="50"/>
    </row>
    <row r="474" spans="1:22" ht="30" customHeight="1" x14ac:dyDescent="0.25">
      <c r="A474" s="15">
        <f t="shared" si="13"/>
        <v>388</v>
      </c>
      <c r="B474" s="16">
        <v>40238312793</v>
      </c>
      <c r="C474" s="44" t="s">
        <v>593</v>
      </c>
      <c r="D474" s="17" t="s">
        <v>580</v>
      </c>
      <c r="E474" s="44" t="s">
        <v>307</v>
      </c>
      <c r="F474" s="45" t="s">
        <v>24</v>
      </c>
      <c r="G474" s="45" t="s">
        <v>29</v>
      </c>
      <c r="H474" s="46">
        <v>35000</v>
      </c>
      <c r="I474" s="46">
        <v>1004.5</v>
      </c>
      <c r="J474" s="46">
        <v>0</v>
      </c>
      <c r="K474" s="46">
        <v>1064</v>
      </c>
      <c r="L474" s="46">
        <v>125</v>
      </c>
      <c r="M474" s="46">
        <v>2193.5</v>
      </c>
      <c r="N474" s="46">
        <v>32806.5</v>
      </c>
      <c r="O474" s="47">
        <v>44805</v>
      </c>
      <c r="P474" s="48">
        <v>44985</v>
      </c>
      <c r="Q474" s="1">
        <f>VLOOKUP(D474,'[1]CLASIFICACION DE CARGOS'!J:K,2,0)</f>
        <v>27.1</v>
      </c>
      <c r="R474" s="1">
        <f>VLOOKUP(E474,'[1]CLASIFICACION DE CARGOS'!A:B,2,0)</f>
        <v>10</v>
      </c>
      <c r="S474" s="1">
        <f t="shared" si="14"/>
        <v>0</v>
      </c>
      <c r="U474" s="49"/>
      <c r="V474" s="50"/>
    </row>
    <row r="475" spans="1:22" ht="30" customHeight="1" x14ac:dyDescent="0.25">
      <c r="A475" s="15">
        <f t="shared" si="13"/>
        <v>389</v>
      </c>
      <c r="B475" s="16">
        <v>3102024662</v>
      </c>
      <c r="C475" s="44" t="s">
        <v>594</v>
      </c>
      <c r="D475" s="17" t="s">
        <v>580</v>
      </c>
      <c r="E475" s="44" t="s">
        <v>41</v>
      </c>
      <c r="F475" s="45" t="s">
        <v>24</v>
      </c>
      <c r="G475" s="45" t="s">
        <v>25</v>
      </c>
      <c r="H475" s="46">
        <v>21450</v>
      </c>
      <c r="I475" s="46">
        <v>615.62</v>
      </c>
      <c r="J475" s="46">
        <v>0</v>
      </c>
      <c r="K475" s="46">
        <v>652.08000000000004</v>
      </c>
      <c r="L475" s="46">
        <v>125</v>
      </c>
      <c r="M475" s="46">
        <v>1392.7</v>
      </c>
      <c r="N475" s="46">
        <v>20057.3</v>
      </c>
      <c r="O475" s="47">
        <v>44835</v>
      </c>
      <c r="P475" s="48">
        <v>45016</v>
      </c>
      <c r="Q475" s="1">
        <f>VLOOKUP(D475,'[1]CLASIFICACION DE CARGOS'!J:K,2,0)</f>
        <v>27.1</v>
      </c>
      <c r="R475" s="1">
        <f>VLOOKUP(E475,'[1]CLASIFICACION DE CARGOS'!A:B,2,0)</f>
        <v>10</v>
      </c>
      <c r="S475" s="1">
        <f t="shared" si="14"/>
        <v>0</v>
      </c>
      <c r="U475" s="49"/>
      <c r="V475" s="50"/>
    </row>
    <row r="476" spans="1:22" ht="30" customHeight="1" x14ac:dyDescent="0.25">
      <c r="A476" s="15">
        <f t="shared" si="13"/>
        <v>390</v>
      </c>
      <c r="B476" s="16">
        <v>3102083338</v>
      </c>
      <c r="C476" s="44" t="s">
        <v>595</v>
      </c>
      <c r="D476" s="17" t="s">
        <v>580</v>
      </c>
      <c r="E476" s="44" t="s">
        <v>307</v>
      </c>
      <c r="F476" s="45" t="s">
        <v>24</v>
      </c>
      <c r="G476" s="45" t="s">
        <v>29</v>
      </c>
      <c r="H476" s="46">
        <v>40000</v>
      </c>
      <c r="I476" s="46">
        <v>1148</v>
      </c>
      <c r="J476" s="46">
        <v>442.65</v>
      </c>
      <c r="K476" s="46">
        <v>1216</v>
      </c>
      <c r="L476" s="46">
        <v>757.12</v>
      </c>
      <c r="M476" s="46">
        <v>3563.77</v>
      </c>
      <c r="N476" s="46">
        <v>36436.230000000003</v>
      </c>
      <c r="O476" s="47">
        <v>44896</v>
      </c>
      <c r="P476" s="48">
        <v>45077</v>
      </c>
      <c r="Q476" s="1">
        <f>VLOOKUP(D476,'[1]CLASIFICACION DE CARGOS'!J:K,2,0)</f>
        <v>27.1</v>
      </c>
      <c r="R476" s="1">
        <f>VLOOKUP(E476,'[1]CLASIFICACION DE CARGOS'!A:B,2,0)</f>
        <v>10</v>
      </c>
      <c r="S476" s="1">
        <f t="shared" si="14"/>
        <v>0</v>
      </c>
      <c r="U476" s="49"/>
      <c r="V476" s="50"/>
    </row>
    <row r="477" spans="1:22" ht="30" customHeight="1" x14ac:dyDescent="0.25">
      <c r="A477" s="15">
        <f t="shared" si="13"/>
        <v>391</v>
      </c>
      <c r="B477" s="16">
        <v>3100970791</v>
      </c>
      <c r="C477" s="44" t="s">
        <v>596</v>
      </c>
      <c r="D477" s="17" t="s">
        <v>580</v>
      </c>
      <c r="E477" s="44" t="s">
        <v>307</v>
      </c>
      <c r="F477" s="45" t="s">
        <v>24</v>
      </c>
      <c r="G477" s="45" t="s">
        <v>29</v>
      </c>
      <c r="H477" s="46">
        <v>35000</v>
      </c>
      <c r="I477" s="46">
        <v>1004.5</v>
      </c>
      <c r="J477" s="46">
        <v>0</v>
      </c>
      <c r="K477" s="46">
        <v>1064</v>
      </c>
      <c r="L477" s="46">
        <v>13146.74</v>
      </c>
      <c r="M477" s="46">
        <v>15215.24</v>
      </c>
      <c r="N477" s="46">
        <v>19784.759999999998</v>
      </c>
      <c r="O477" s="47">
        <v>44896</v>
      </c>
      <c r="P477" s="48">
        <v>45077</v>
      </c>
      <c r="Q477" s="1">
        <f>VLOOKUP(D477,'[1]CLASIFICACION DE CARGOS'!J:K,2,0)</f>
        <v>27.1</v>
      </c>
      <c r="R477" s="1">
        <f>VLOOKUP(E477,'[1]CLASIFICACION DE CARGOS'!A:B,2,0)</f>
        <v>10</v>
      </c>
      <c r="S477" s="1">
        <f t="shared" si="14"/>
        <v>0</v>
      </c>
      <c r="U477" s="49"/>
      <c r="V477" s="50"/>
    </row>
    <row r="478" spans="1:22" ht="30" customHeight="1" x14ac:dyDescent="0.25">
      <c r="A478" s="15">
        <f t="shared" si="13"/>
        <v>392</v>
      </c>
      <c r="B478" s="16">
        <v>4300002740</v>
      </c>
      <c r="C478" s="44" t="s">
        <v>597</v>
      </c>
      <c r="D478" s="17" t="s">
        <v>580</v>
      </c>
      <c r="E478" s="44" t="s">
        <v>154</v>
      </c>
      <c r="F478" s="45" t="s">
        <v>24</v>
      </c>
      <c r="G478" s="45" t="s">
        <v>25</v>
      </c>
      <c r="H478" s="46">
        <v>46000</v>
      </c>
      <c r="I478" s="46">
        <v>1320.2</v>
      </c>
      <c r="J478" s="46">
        <v>1289.46</v>
      </c>
      <c r="K478" s="46">
        <v>1398.4</v>
      </c>
      <c r="L478" s="46">
        <v>125</v>
      </c>
      <c r="M478" s="46">
        <v>4133.0600000000004</v>
      </c>
      <c r="N478" s="46">
        <v>41866.94</v>
      </c>
      <c r="O478" s="47">
        <v>44774</v>
      </c>
      <c r="P478" s="48">
        <v>44957</v>
      </c>
      <c r="Q478" s="1">
        <f>VLOOKUP(D478,'[1]CLASIFICACION DE CARGOS'!J:K,2,0)</f>
        <v>27.1</v>
      </c>
      <c r="R478" s="1">
        <f>VLOOKUP(E478,'[1]CLASIFICACION DE CARGOS'!A:B,2,0)</f>
        <v>13</v>
      </c>
      <c r="S478" s="1">
        <f t="shared" si="14"/>
        <v>0</v>
      </c>
      <c r="U478" s="49"/>
      <c r="V478" s="50"/>
    </row>
    <row r="479" spans="1:22" ht="30" customHeight="1" x14ac:dyDescent="0.25">
      <c r="A479" s="15">
        <f t="shared" si="13"/>
        <v>393</v>
      </c>
      <c r="B479" s="16">
        <v>9200076546</v>
      </c>
      <c r="C479" s="44" t="s">
        <v>598</v>
      </c>
      <c r="D479" s="17" t="s">
        <v>580</v>
      </c>
      <c r="E479" s="44" t="s">
        <v>599</v>
      </c>
      <c r="F479" s="45" t="s">
        <v>24</v>
      </c>
      <c r="G479" s="45" t="s">
        <v>25</v>
      </c>
      <c r="H479" s="46">
        <v>46000</v>
      </c>
      <c r="I479" s="46">
        <v>1320.2</v>
      </c>
      <c r="J479" s="46">
        <v>1289.46</v>
      </c>
      <c r="K479" s="46">
        <v>1398.4</v>
      </c>
      <c r="L479" s="46">
        <v>125</v>
      </c>
      <c r="M479" s="46">
        <v>4133.0600000000004</v>
      </c>
      <c r="N479" s="46">
        <v>41866.94</v>
      </c>
      <c r="O479" s="47">
        <v>44896</v>
      </c>
      <c r="P479" s="48">
        <v>45077</v>
      </c>
      <c r="Q479" s="1">
        <f>VLOOKUP(D479,'[1]CLASIFICACION DE CARGOS'!J:K,2,0)</f>
        <v>27.1</v>
      </c>
      <c r="R479" s="1">
        <f>VLOOKUP(E479,'[1]CLASIFICACION DE CARGOS'!A:B,2,0)</f>
        <v>13</v>
      </c>
      <c r="S479" s="1">
        <f t="shared" si="14"/>
        <v>0</v>
      </c>
      <c r="U479" s="49"/>
      <c r="V479" s="50"/>
    </row>
    <row r="480" spans="1:22" ht="30" customHeight="1" x14ac:dyDescent="0.25">
      <c r="A480" s="15" t="str">
        <f t="shared" si="13"/>
        <v/>
      </c>
      <c r="B480" s="10"/>
      <c r="C480" s="11" t="s">
        <v>600</v>
      </c>
      <c r="D480" s="12" t="s">
        <v>20</v>
      </c>
      <c r="E480" s="12" t="s">
        <v>20</v>
      </c>
      <c r="F480" s="12" t="s">
        <v>20</v>
      </c>
      <c r="G480" s="12" t="s">
        <v>20</v>
      </c>
      <c r="H480" s="12" t="s">
        <v>20</v>
      </c>
      <c r="I480" s="12" t="s">
        <v>20</v>
      </c>
      <c r="J480" s="12" t="s">
        <v>20</v>
      </c>
      <c r="K480" s="12" t="s">
        <v>20</v>
      </c>
      <c r="L480" s="12" t="s">
        <v>20</v>
      </c>
      <c r="M480" s="12" t="s">
        <v>20</v>
      </c>
      <c r="N480" s="12" t="s">
        <v>20</v>
      </c>
      <c r="O480" s="13"/>
      <c r="P480" s="14"/>
    </row>
    <row r="481" spans="1:22" ht="30" customHeight="1" x14ac:dyDescent="0.25">
      <c r="A481" s="15">
        <f t="shared" si="13"/>
        <v>394</v>
      </c>
      <c r="B481" s="16">
        <v>3104447192</v>
      </c>
      <c r="C481" s="44" t="s">
        <v>601</v>
      </c>
      <c r="D481" s="17" t="s">
        <v>600</v>
      </c>
      <c r="E481" s="44" t="s">
        <v>565</v>
      </c>
      <c r="F481" s="45" t="s">
        <v>24</v>
      </c>
      <c r="G481" s="45" t="s">
        <v>29</v>
      </c>
      <c r="H481" s="46">
        <v>35000</v>
      </c>
      <c r="I481" s="46">
        <v>1004.5</v>
      </c>
      <c r="J481" s="46">
        <v>0</v>
      </c>
      <c r="K481" s="46">
        <v>1064</v>
      </c>
      <c r="L481" s="46">
        <v>125</v>
      </c>
      <c r="M481" s="46">
        <v>2193.5</v>
      </c>
      <c r="N481" s="46">
        <v>32806.5</v>
      </c>
      <c r="O481" s="47">
        <v>44896</v>
      </c>
      <c r="P481" s="48">
        <v>45077</v>
      </c>
      <c r="Q481" s="1">
        <f>VLOOKUP(D481,'[1]CLASIFICACION DE CARGOS'!J:K,2,0)</f>
        <v>27.1</v>
      </c>
      <c r="R481" s="1">
        <f>VLOOKUP(E481,'[1]CLASIFICACION DE CARGOS'!A:B,2,0)</f>
        <v>8</v>
      </c>
      <c r="S481" s="1">
        <f>IF(Q481=Q479,0,1)</f>
        <v>0</v>
      </c>
      <c r="U481" s="49"/>
      <c r="V481" s="50"/>
    </row>
    <row r="482" spans="1:22" ht="30" customHeight="1" x14ac:dyDescent="0.25">
      <c r="A482" s="15">
        <f t="shared" si="13"/>
        <v>395</v>
      </c>
      <c r="B482" s="16">
        <v>4600112645</v>
      </c>
      <c r="C482" s="44" t="s">
        <v>602</v>
      </c>
      <c r="D482" s="17" t="s">
        <v>600</v>
      </c>
      <c r="E482" s="44" t="s">
        <v>179</v>
      </c>
      <c r="F482" s="45" t="s">
        <v>24</v>
      </c>
      <c r="G482" s="45" t="s">
        <v>25</v>
      </c>
      <c r="H482" s="46">
        <v>35000</v>
      </c>
      <c r="I482" s="46">
        <v>1004.5</v>
      </c>
      <c r="J482" s="46">
        <v>0</v>
      </c>
      <c r="K482" s="46">
        <v>1064</v>
      </c>
      <c r="L482" s="46">
        <v>125</v>
      </c>
      <c r="M482" s="46">
        <v>2193.5</v>
      </c>
      <c r="N482" s="46">
        <v>32806.5</v>
      </c>
      <c r="O482" s="47">
        <v>44835</v>
      </c>
      <c r="P482" s="48">
        <v>45016</v>
      </c>
      <c r="Q482" s="1">
        <f>VLOOKUP(D482,'[1]CLASIFICACION DE CARGOS'!J:K,2,0)</f>
        <v>27.1</v>
      </c>
      <c r="R482" s="1">
        <f>VLOOKUP(E482,'[1]CLASIFICACION DE CARGOS'!A:B,2,0)</f>
        <v>10</v>
      </c>
      <c r="S482" s="1">
        <f t="shared" si="14"/>
        <v>0</v>
      </c>
      <c r="U482" s="49"/>
      <c r="V482" s="50"/>
    </row>
    <row r="483" spans="1:22" ht="30" customHeight="1" x14ac:dyDescent="0.25">
      <c r="A483" s="15">
        <f t="shared" si="13"/>
        <v>396</v>
      </c>
      <c r="B483" s="16">
        <v>4600124053</v>
      </c>
      <c r="C483" s="44" t="s">
        <v>603</v>
      </c>
      <c r="D483" s="17" t="s">
        <v>600</v>
      </c>
      <c r="E483" s="44" t="s">
        <v>307</v>
      </c>
      <c r="F483" s="45" t="s">
        <v>24</v>
      </c>
      <c r="G483" s="45" t="s">
        <v>29</v>
      </c>
      <c r="H483" s="46">
        <v>35000</v>
      </c>
      <c r="I483" s="46">
        <v>1004.5</v>
      </c>
      <c r="J483" s="46">
        <v>0</v>
      </c>
      <c r="K483" s="46">
        <v>1064</v>
      </c>
      <c r="L483" s="46">
        <v>125</v>
      </c>
      <c r="M483" s="46">
        <v>2193.5</v>
      </c>
      <c r="N483" s="46">
        <v>32806.5</v>
      </c>
      <c r="O483" s="47">
        <v>44451</v>
      </c>
      <c r="P483" s="48">
        <v>44632</v>
      </c>
      <c r="Q483" s="1">
        <f>VLOOKUP(D483,'[1]CLASIFICACION DE CARGOS'!J:K,2,0)</f>
        <v>27.1</v>
      </c>
      <c r="R483" s="1">
        <f>VLOOKUP(E483,'[1]CLASIFICACION DE CARGOS'!A:B,2,0)</f>
        <v>10</v>
      </c>
      <c r="S483" s="1">
        <f t="shared" si="14"/>
        <v>0</v>
      </c>
      <c r="U483" s="49"/>
      <c r="V483" s="50"/>
    </row>
    <row r="484" spans="1:22" ht="30" customHeight="1" x14ac:dyDescent="0.25">
      <c r="A484" s="15">
        <f t="shared" si="13"/>
        <v>397</v>
      </c>
      <c r="B484" s="16">
        <v>4600131561</v>
      </c>
      <c r="C484" s="44" t="s">
        <v>604</v>
      </c>
      <c r="D484" s="17" t="s">
        <v>600</v>
      </c>
      <c r="E484" s="44" t="s">
        <v>179</v>
      </c>
      <c r="F484" s="45" t="s">
        <v>24</v>
      </c>
      <c r="G484" s="45" t="s">
        <v>25</v>
      </c>
      <c r="H484" s="46">
        <v>35000</v>
      </c>
      <c r="I484" s="46">
        <v>1004.5</v>
      </c>
      <c r="J484" s="46">
        <v>0</v>
      </c>
      <c r="K484" s="46">
        <v>1064</v>
      </c>
      <c r="L484" s="46">
        <v>125</v>
      </c>
      <c r="M484" s="46">
        <v>2193.5</v>
      </c>
      <c r="N484" s="46">
        <v>32806.5</v>
      </c>
      <c r="O484" s="47">
        <v>44866</v>
      </c>
      <c r="P484" s="48">
        <v>45046</v>
      </c>
      <c r="Q484" s="1">
        <f>VLOOKUP(D484,'[1]CLASIFICACION DE CARGOS'!J:K,2,0)</f>
        <v>27.1</v>
      </c>
      <c r="R484" s="1">
        <f>VLOOKUP(E484,'[1]CLASIFICACION DE CARGOS'!A:B,2,0)</f>
        <v>10</v>
      </c>
      <c r="S484" s="1">
        <f t="shared" si="14"/>
        <v>0</v>
      </c>
      <c r="U484" s="49"/>
      <c r="V484" s="50"/>
    </row>
    <row r="485" spans="1:22" ht="30" customHeight="1" x14ac:dyDescent="0.25">
      <c r="A485" s="15">
        <f t="shared" si="13"/>
        <v>398</v>
      </c>
      <c r="B485" s="16">
        <v>4600196572</v>
      </c>
      <c r="C485" s="44" t="s">
        <v>605</v>
      </c>
      <c r="D485" s="17" t="s">
        <v>600</v>
      </c>
      <c r="E485" s="44" t="s">
        <v>179</v>
      </c>
      <c r="F485" s="45" t="s">
        <v>24</v>
      </c>
      <c r="G485" s="45" t="s">
        <v>25</v>
      </c>
      <c r="H485" s="46">
        <v>35000</v>
      </c>
      <c r="I485" s="46">
        <v>1004.5</v>
      </c>
      <c r="J485" s="46">
        <v>0</v>
      </c>
      <c r="K485" s="46">
        <v>1064</v>
      </c>
      <c r="L485" s="46">
        <v>125</v>
      </c>
      <c r="M485" s="46">
        <v>2193.5</v>
      </c>
      <c r="N485" s="46">
        <v>32806.5</v>
      </c>
      <c r="O485" s="47">
        <v>44805</v>
      </c>
      <c r="P485" s="48">
        <v>44985</v>
      </c>
      <c r="Q485" s="1">
        <f>VLOOKUP(D485,'[1]CLASIFICACION DE CARGOS'!J:K,2,0)</f>
        <v>27.1</v>
      </c>
      <c r="R485" s="1">
        <f>VLOOKUP(E485,'[1]CLASIFICACION DE CARGOS'!A:B,2,0)</f>
        <v>10</v>
      </c>
      <c r="S485" s="1">
        <f t="shared" si="14"/>
        <v>0</v>
      </c>
      <c r="U485" s="49"/>
      <c r="V485" s="50"/>
    </row>
    <row r="486" spans="1:22" ht="30" customHeight="1" x14ac:dyDescent="0.25">
      <c r="A486" s="15">
        <f t="shared" si="13"/>
        <v>399</v>
      </c>
      <c r="B486" s="16">
        <v>40223594900</v>
      </c>
      <c r="C486" s="44" t="s">
        <v>606</v>
      </c>
      <c r="D486" s="17" t="s">
        <v>600</v>
      </c>
      <c r="E486" s="44" t="s">
        <v>41</v>
      </c>
      <c r="F486" s="45" t="s">
        <v>24</v>
      </c>
      <c r="G486" s="45" t="s">
        <v>25</v>
      </c>
      <c r="H486" s="46">
        <v>35000</v>
      </c>
      <c r="I486" s="46">
        <v>1004.5</v>
      </c>
      <c r="J486" s="46">
        <v>0</v>
      </c>
      <c r="K486" s="46">
        <v>1064</v>
      </c>
      <c r="L486" s="46">
        <v>125</v>
      </c>
      <c r="M486" s="46">
        <v>2193.5</v>
      </c>
      <c r="N486" s="46">
        <v>32806.5</v>
      </c>
      <c r="O486" s="47">
        <v>44866</v>
      </c>
      <c r="P486" s="48">
        <v>45046</v>
      </c>
      <c r="Q486" s="1">
        <f>VLOOKUP(D486,'[1]CLASIFICACION DE CARGOS'!J:K,2,0)</f>
        <v>27.1</v>
      </c>
      <c r="R486" s="1">
        <f>VLOOKUP(E486,'[1]CLASIFICACION DE CARGOS'!A:B,2,0)</f>
        <v>10</v>
      </c>
      <c r="S486" s="1">
        <f t="shared" si="14"/>
        <v>0</v>
      </c>
      <c r="U486" s="49"/>
      <c r="V486" s="50"/>
    </row>
    <row r="487" spans="1:22" ht="30" customHeight="1" x14ac:dyDescent="0.25">
      <c r="A487" s="15">
        <f t="shared" si="13"/>
        <v>400</v>
      </c>
      <c r="B487" s="16">
        <v>3100099401</v>
      </c>
      <c r="C487" s="44" t="s">
        <v>607</v>
      </c>
      <c r="D487" s="17" t="s">
        <v>600</v>
      </c>
      <c r="E487" s="44" t="s">
        <v>462</v>
      </c>
      <c r="F487" s="45" t="s">
        <v>24</v>
      </c>
      <c r="G487" s="45" t="s">
        <v>29</v>
      </c>
      <c r="H487" s="46">
        <v>38000</v>
      </c>
      <c r="I487" s="46">
        <v>1090.5999999999999</v>
      </c>
      <c r="J487" s="46">
        <v>0</v>
      </c>
      <c r="K487" s="46">
        <v>1155.2</v>
      </c>
      <c r="L487" s="46">
        <v>125</v>
      </c>
      <c r="M487" s="46">
        <v>2370.8000000000002</v>
      </c>
      <c r="N487" s="46">
        <v>35629.199999999997</v>
      </c>
      <c r="O487" s="47">
        <v>44805</v>
      </c>
      <c r="P487" s="48">
        <v>44985</v>
      </c>
      <c r="Q487" s="1">
        <f>VLOOKUP(D487,'[1]CLASIFICACION DE CARGOS'!J:K,2,0)</f>
        <v>27.1</v>
      </c>
      <c r="R487" s="1">
        <f>VLOOKUP(E487,'[1]CLASIFICACION DE CARGOS'!A:B,2,0)</f>
        <v>13</v>
      </c>
      <c r="S487" s="1">
        <f t="shared" si="14"/>
        <v>0</v>
      </c>
      <c r="U487" s="49"/>
      <c r="V487" s="50"/>
    </row>
    <row r="488" spans="1:22" ht="30" customHeight="1" x14ac:dyDescent="0.25">
      <c r="A488" s="15">
        <f t="shared" si="13"/>
        <v>401</v>
      </c>
      <c r="B488" s="16">
        <v>40236716144</v>
      </c>
      <c r="C488" s="44" t="s">
        <v>608</v>
      </c>
      <c r="D488" s="17" t="s">
        <v>600</v>
      </c>
      <c r="E488" s="44" t="s">
        <v>609</v>
      </c>
      <c r="F488" s="45" t="s">
        <v>24</v>
      </c>
      <c r="G488" s="45" t="s">
        <v>25</v>
      </c>
      <c r="H488" s="46">
        <v>35000</v>
      </c>
      <c r="I488" s="46">
        <v>1004.5</v>
      </c>
      <c r="J488" s="46">
        <v>0</v>
      </c>
      <c r="K488" s="46">
        <v>1064</v>
      </c>
      <c r="L488" s="46">
        <v>125</v>
      </c>
      <c r="M488" s="46">
        <v>2193.5</v>
      </c>
      <c r="N488" s="46">
        <v>32806.5</v>
      </c>
      <c r="O488" s="47">
        <v>44805</v>
      </c>
      <c r="P488" s="48">
        <v>44985</v>
      </c>
      <c r="Q488" s="1">
        <f>VLOOKUP(D488,'[1]CLASIFICACION DE CARGOS'!J:K,2,0)</f>
        <v>27.1</v>
      </c>
      <c r="R488" s="1">
        <f>VLOOKUP(E488,'[1]CLASIFICACION DE CARGOS'!A:B,2,0)</f>
        <v>13</v>
      </c>
      <c r="S488" s="1">
        <f t="shared" si="14"/>
        <v>0</v>
      </c>
      <c r="U488" s="49"/>
      <c r="V488" s="50"/>
    </row>
    <row r="489" spans="1:22" ht="30" customHeight="1" x14ac:dyDescent="0.25">
      <c r="A489" s="15" t="str">
        <f t="shared" si="13"/>
        <v/>
      </c>
      <c r="B489" s="10"/>
      <c r="C489" s="11" t="str">
        <f>D490</f>
        <v>DEPARTAMENTO PROVINCIAL EL SEIBO (MARENA)</v>
      </c>
      <c r="D489" s="12" t="s">
        <v>20</v>
      </c>
      <c r="E489" s="12" t="s">
        <v>20</v>
      </c>
      <c r="F489" s="12" t="s">
        <v>20</v>
      </c>
      <c r="G489" s="12" t="s">
        <v>20</v>
      </c>
      <c r="H489" s="12" t="s">
        <v>20</v>
      </c>
      <c r="I489" s="12" t="s">
        <v>20</v>
      </c>
      <c r="J489" s="12" t="s">
        <v>20</v>
      </c>
      <c r="K489" s="12" t="s">
        <v>20</v>
      </c>
      <c r="L489" s="12" t="s">
        <v>20</v>
      </c>
      <c r="M489" s="12" t="s">
        <v>20</v>
      </c>
      <c r="N489" s="12" t="s">
        <v>20</v>
      </c>
      <c r="O489" s="13"/>
      <c r="P489" s="14"/>
    </row>
    <row r="490" spans="1:22" ht="30" customHeight="1" x14ac:dyDescent="0.25">
      <c r="A490" s="15">
        <f t="shared" si="13"/>
        <v>402</v>
      </c>
      <c r="B490" s="16">
        <v>2500349168</v>
      </c>
      <c r="C490" s="44" t="s">
        <v>610</v>
      </c>
      <c r="D490" s="17" t="s">
        <v>611</v>
      </c>
      <c r="E490" s="44" t="s">
        <v>307</v>
      </c>
      <c r="F490" s="45" t="s">
        <v>24</v>
      </c>
      <c r="G490" s="45" t="s">
        <v>29</v>
      </c>
      <c r="H490" s="46">
        <v>22000</v>
      </c>
      <c r="I490" s="46">
        <v>631.4</v>
      </c>
      <c r="J490" s="46">
        <v>0</v>
      </c>
      <c r="K490" s="46">
        <v>668.8</v>
      </c>
      <c r="L490" s="46">
        <v>442.48</v>
      </c>
      <c r="M490" s="46">
        <v>1742.68</v>
      </c>
      <c r="N490" s="46">
        <v>20257.32</v>
      </c>
      <c r="O490" s="47">
        <v>44616</v>
      </c>
      <c r="P490" s="48">
        <v>44766</v>
      </c>
      <c r="Q490" s="1">
        <f>VLOOKUP(D490,'[1]CLASIFICACION DE CARGOS'!J:K,2,0)</f>
        <v>29.1</v>
      </c>
      <c r="R490" s="1">
        <f>VLOOKUP(E490,'[1]CLASIFICACION DE CARGOS'!A:B,2,0)</f>
        <v>10</v>
      </c>
      <c r="S490" s="1">
        <f>IF(Q490=Q488,0,1)</f>
        <v>1</v>
      </c>
      <c r="U490" s="49"/>
      <c r="V490" s="50"/>
    </row>
    <row r="491" spans="1:22" ht="30" customHeight="1" x14ac:dyDescent="0.25">
      <c r="A491" s="15">
        <f t="shared" si="13"/>
        <v>403</v>
      </c>
      <c r="B491" s="16">
        <v>2500310186</v>
      </c>
      <c r="C491" s="44" t="s">
        <v>612</v>
      </c>
      <c r="D491" s="17" t="s">
        <v>611</v>
      </c>
      <c r="E491" s="44" t="s">
        <v>154</v>
      </c>
      <c r="F491" s="45" t="s">
        <v>24</v>
      </c>
      <c r="G491" s="45" t="s">
        <v>25</v>
      </c>
      <c r="H491" s="46">
        <v>38000</v>
      </c>
      <c r="I491" s="46">
        <v>1090.5999999999999</v>
      </c>
      <c r="J491" s="46">
        <v>0</v>
      </c>
      <c r="K491" s="46">
        <v>1155.2</v>
      </c>
      <c r="L491" s="46">
        <v>6174.8</v>
      </c>
      <c r="M491" s="46">
        <v>8420.6</v>
      </c>
      <c r="N491" s="46">
        <v>29579.4</v>
      </c>
      <c r="O491" s="47">
        <v>44896</v>
      </c>
      <c r="P491" s="48">
        <v>45077</v>
      </c>
      <c r="Q491" s="1">
        <f>VLOOKUP(D491,'[1]CLASIFICACION DE CARGOS'!J:K,2,0)</f>
        <v>29.1</v>
      </c>
      <c r="R491" s="1">
        <f>VLOOKUP(E491,'[1]CLASIFICACION DE CARGOS'!A:B,2,0)</f>
        <v>13</v>
      </c>
      <c r="S491" s="1">
        <f t="shared" si="14"/>
        <v>0</v>
      </c>
      <c r="U491" s="49"/>
      <c r="V491" s="50"/>
    </row>
    <row r="492" spans="1:22" ht="30" customHeight="1" x14ac:dyDescent="0.25">
      <c r="A492" s="15">
        <f t="shared" si="13"/>
        <v>404</v>
      </c>
      <c r="B492" s="16">
        <v>2800957223</v>
      </c>
      <c r="C492" s="44" t="s">
        <v>613</v>
      </c>
      <c r="D492" s="17" t="s">
        <v>611</v>
      </c>
      <c r="E492" s="44" t="s">
        <v>154</v>
      </c>
      <c r="F492" s="45" t="s">
        <v>24</v>
      </c>
      <c r="G492" s="45" t="s">
        <v>25</v>
      </c>
      <c r="H492" s="46">
        <v>35000</v>
      </c>
      <c r="I492" s="46">
        <v>1004.5</v>
      </c>
      <c r="J492" s="46">
        <v>0</v>
      </c>
      <c r="K492" s="46">
        <v>1064</v>
      </c>
      <c r="L492" s="46">
        <v>125</v>
      </c>
      <c r="M492" s="46">
        <v>2193.5</v>
      </c>
      <c r="N492" s="46">
        <v>32806.5</v>
      </c>
      <c r="O492" s="47">
        <v>44835</v>
      </c>
      <c r="P492" s="48">
        <v>45016</v>
      </c>
      <c r="Q492" s="1">
        <f>VLOOKUP(D492,'[1]CLASIFICACION DE CARGOS'!J:K,2,0)</f>
        <v>29.1</v>
      </c>
      <c r="R492" s="1">
        <f>VLOOKUP(E492,'[1]CLASIFICACION DE CARGOS'!A:B,2,0)</f>
        <v>13</v>
      </c>
      <c r="S492" s="1">
        <f t="shared" si="14"/>
        <v>0</v>
      </c>
      <c r="U492" s="49"/>
      <c r="V492" s="50"/>
    </row>
    <row r="493" spans="1:22" ht="30" customHeight="1" x14ac:dyDescent="0.25">
      <c r="A493" s="15" t="str">
        <f t="shared" si="13"/>
        <v/>
      </c>
      <c r="B493" s="10"/>
      <c r="C493" s="11" t="s">
        <v>614</v>
      </c>
      <c r="D493" s="12" t="s">
        <v>20</v>
      </c>
      <c r="E493" s="12" t="s">
        <v>20</v>
      </c>
      <c r="F493" s="12" t="s">
        <v>20</v>
      </c>
      <c r="G493" s="12" t="s">
        <v>20</v>
      </c>
      <c r="H493" s="12" t="s">
        <v>20</v>
      </c>
      <c r="I493" s="12" t="s">
        <v>20</v>
      </c>
      <c r="J493" s="12" t="s">
        <v>20</v>
      </c>
      <c r="K493" s="12" t="s">
        <v>20</v>
      </c>
      <c r="L493" s="12" t="s">
        <v>20</v>
      </c>
      <c r="M493" s="12" t="s">
        <v>20</v>
      </c>
      <c r="N493" s="12" t="s">
        <v>20</v>
      </c>
      <c r="O493" s="13"/>
      <c r="P493" s="14"/>
    </row>
    <row r="494" spans="1:22" ht="30" customHeight="1" x14ac:dyDescent="0.25">
      <c r="A494" s="15">
        <f t="shared" si="13"/>
        <v>405</v>
      </c>
      <c r="B494" s="16">
        <v>2700202837</v>
      </c>
      <c r="C494" s="44" t="s">
        <v>615</v>
      </c>
      <c r="D494" s="17" t="s">
        <v>614</v>
      </c>
      <c r="E494" s="44" t="s">
        <v>41</v>
      </c>
      <c r="F494" s="45" t="s">
        <v>24</v>
      </c>
      <c r="G494" s="45" t="s">
        <v>25</v>
      </c>
      <c r="H494" s="46">
        <v>40000</v>
      </c>
      <c r="I494" s="46">
        <v>1148</v>
      </c>
      <c r="J494" s="46">
        <v>0</v>
      </c>
      <c r="K494" s="46">
        <v>1216</v>
      </c>
      <c r="L494" s="46">
        <v>723.74</v>
      </c>
      <c r="M494" s="46">
        <v>3087.74</v>
      </c>
      <c r="N494" s="46">
        <v>36912.26</v>
      </c>
      <c r="O494" s="47">
        <v>44896</v>
      </c>
      <c r="P494" s="48">
        <v>45077</v>
      </c>
      <c r="Q494" s="1">
        <f>VLOOKUP(D494,'[1]CLASIFICACION DE CARGOS'!J:K,2,0)</f>
        <v>29.1</v>
      </c>
      <c r="R494" s="1">
        <f>VLOOKUP(E494,'[1]CLASIFICACION DE CARGOS'!A:B,2,0)</f>
        <v>10</v>
      </c>
      <c r="S494" s="1">
        <f>IF(Q494=Q492,0,1)</f>
        <v>0</v>
      </c>
      <c r="U494" s="49"/>
      <c r="V494" s="50"/>
    </row>
    <row r="495" spans="1:22" ht="30" customHeight="1" x14ac:dyDescent="0.25">
      <c r="A495" s="15">
        <f t="shared" si="13"/>
        <v>406</v>
      </c>
      <c r="B495" s="16">
        <v>2700298066</v>
      </c>
      <c r="C495" s="44" t="s">
        <v>616</v>
      </c>
      <c r="D495" s="17" t="s">
        <v>614</v>
      </c>
      <c r="E495" s="44" t="s">
        <v>41</v>
      </c>
      <c r="F495" s="45" t="s">
        <v>24</v>
      </c>
      <c r="G495" s="45" t="s">
        <v>25</v>
      </c>
      <c r="H495" s="46">
        <v>35000</v>
      </c>
      <c r="I495" s="46">
        <v>1004.5</v>
      </c>
      <c r="J495" s="46">
        <v>0</v>
      </c>
      <c r="K495" s="46">
        <v>1064</v>
      </c>
      <c r="L495" s="46">
        <v>175</v>
      </c>
      <c r="M495" s="46">
        <v>2243.5</v>
      </c>
      <c r="N495" s="46">
        <v>32756.5</v>
      </c>
      <c r="O495" s="47">
        <v>44866</v>
      </c>
      <c r="P495" s="48">
        <v>45046</v>
      </c>
      <c r="Q495" s="1">
        <f>VLOOKUP(D495,'[1]CLASIFICACION DE CARGOS'!J:K,2,0)</f>
        <v>29.1</v>
      </c>
      <c r="R495" s="1">
        <f>VLOOKUP(E495,'[1]CLASIFICACION DE CARGOS'!A:B,2,0)</f>
        <v>10</v>
      </c>
      <c r="S495" s="1">
        <f t="shared" si="14"/>
        <v>0</v>
      </c>
      <c r="U495" s="49"/>
      <c r="V495" s="50"/>
    </row>
    <row r="496" spans="1:22" ht="30" customHeight="1" x14ac:dyDescent="0.25">
      <c r="A496" s="15">
        <f t="shared" si="13"/>
        <v>407</v>
      </c>
      <c r="B496" s="16">
        <v>2700379668</v>
      </c>
      <c r="C496" s="44" t="s">
        <v>617</v>
      </c>
      <c r="D496" s="17" t="s">
        <v>614</v>
      </c>
      <c r="E496" s="44" t="s">
        <v>41</v>
      </c>
      <c r="F496" s="45" t="s">
        <v>24</v>
      </c>
      <c r="G496" s="45" t="s">
        <v>29</v>
      </c>
      <c r="H496" s="46">
        <v>35000</v>
      </c>
      <c r="I496" s="46">
        <v>1004.5</v>
      </c>
      <c r="J496" s="46">
        <v>0</v>
      </c>
      <c r="K496" s="46">
        <v>1064</v>
      </c>
      <c r="L496" s="46">
        <v>1637.45</v>
      </c>
      <c r="M496" s="46">
        <v>3705.95</v>
      </c>
      <c r="N496" s="46">
        <v>31294.05</v>
      </c>
      <c r="O496" s="47">
        <v>44805</v>
      </c>
      <c r="P496" s="48">
        <v>44985</v>
      </c>
      <c r="Q496" s="1">
        <f>VLOOKUP(D496,'[1]CLASIFICACION DE CARGOS'!J:K,2,0)</f>
        <v>29.1</v>
      </c>
      <c r="R496" s="1">
        <f>VLOOKUP(E496,'[1]CLASIFICACION DE CARGOS'!A:B,2,0)</f>
        <v>10</v>
      </c>
      <c r="S496" s="1">
        <f t="shared" si="14"/>
        <v>0</v>
      </c>
      <c r="U496" s="49"/>
      <c r="V496" s="50"/>
    </row>
    <row r="497" spans="1:22" ht="30" customHeight="1" x14ac:dyDescent="0.25">
      <c r="A497" s="15">
        <f t="shared" si="13"/>
        <v>408</v>
      </c>
      <c r="B497" s="16">
        <v>2600668970</v>
      </c>
      <c r="C497" s="44" t="s">
        <v>618</v>
      </c>
      <c r="D497" s="17" t="s">
        <v>614</v>
      </c>
      <c r="E497" s="44" t="s">
        <v>154</v>
      </c>
      <c r="F497" s="45" t="s">
        <v>24</v>
      </c>
      <c r="G497" s="45" t="s">
        <v>29</v>
      </c>
      <c r="H497" s="46">
        <v>35000</v>
      </c>
      <c r="I497" s="46">
        <v>1004.5</v>
      </c>
      <c r="J497" s="46">
        <v>0</v>
      </c>
      <c r="K497" s="46">
        <v>1064</v>
      </c>
      <c r="L497" s="46">
        <v>125</v>
      </c>
      <c r="M497" s="46">
        <v>2193.5</v>
      </c>
      <c r="N497" s="46">
        <v>32806.5</v>
      </c>
      <c r="O497" s="47">
        <v>44835</v>
      </c>
      <c r="P497" s="48">
        <v>45016</v>
      </c>
      <c r="Q497" s="1">
        <f>VLOOKUP(D497,'[1]CLASIFICACION DE CARGOS'!J:K,2,0)</f>
        <v>29.1</v>
      </c>
      <c r="R497" s="1">
        <f>VLOOKUP(E497,'[1]CLASIFICACION DE CARGOS'!A:B,2,0)</f>
        <v>13</v>
      </c>
      <c r="S497" s="1">
        <f t="shared" si="14"/>
        <v>0</v>
      </c>
      <c r="U497" s="49"/>
      <c r="V497" s="50"/>
    </row>
    <row r="498" spans="1:22" ht="30" customHeight="1" x14ac:dyDescent="0.25">
      <c r="A498" s="15">
        <f t="shared" si="13"/>
        <v>409</v>
      </c>
      <c r="B498" s="16">
        <v>2700464957</v>
      </c>
      <c r="C498" s="44" t="s">
        <v>619</v>
      </c>
      <c r="D498" s="17" t="s">
        <v>614</v>
      </c>
      <c r="E498" s="44" t="s">
        <v>154</v>
      </c>
      <c r="F498" s="45" t="s">
        <v>24</v>
      </c>
      <c r="G498" s="45" t="s">
        <v>25</v>
      </c>
      <c r="H498" s="46">
        <v>40000</v>
      </c>
      <c r="I498" s="46">
        <v>1148</v>
      </c>
      <c r="J498" s="46">
        <v>442.65</v>
      </c>
      <c r="K498" s="46">
        <v>1216</v>
      </c>
      <c r="L498" s="46">
        <v>125</v>
      </c>
      <c r="M498" s="46">
        <v>2931.65</v>
      </c>
      <c r="N498" s="46">
        <v>37068.35</v>
      </c>
      <c r="O498" s="47">
        <v>44805</v>
      </c>
      <c r="P498" s="48">
        <v>44985</v>
      </c>
      <c r="Q498" s="1">
        <f>VLOOKUP(D498,'[1]CLASIFICACION DE CARGOS'!J:K,2,0)</f>
        <v>29.1</v>
      </c>
      <c r="R498" s="1">
        <f>VLOOKUP(E498,'[1]CLASIFICACION DE CARGOS'!A:B,2,0)</f>
        <v>13</v>
      </c>
      <c r="S498" s="1">
        <f t="shared" si="14"/>
        <v>0</v>
      </c>
      <c r="U498" s="49"/>
      <c r="V498" s="50"/>
    </row>
    <row r="499" spans="1:22" ht="30" customHeight="1" x14ac:dyDescent="0.25">
      <c r="A499" s="15">
        <f t="shared" si="13"/>
        <v>410</v>
      </c>
      <c r="B499" s="16">
        <v>2700246420</v>
      </c>
      <c r="C499" s="44" t="s">
        <v>620</v>
      </c>
      <c r="D499" s="17" t="s">
        <v>614</v>
      </c>
      <c r="E499" s="44" t="s">
        <v>154</v>
      </c>
      <c r="F499" s="45" t="s">
        <v>24</v>
      </c>
      <c r="G499" s="45" t="s">
        <v>25</v>
      </c>
      <c r="H499" s="46">
        <v>40000</v>
      </c>
      <c r="I499" s="46">
        <v>1148</v>
      </c>
      <c r="J499" s="46">
        <v>442.65</v>
      </c>
      <c r="K499" s="46">
        <v>1216</v>
      </c>
      <c r="L499" s="46">
        <v>125</v>
      </c>
      <c r="M499" s="46">
        <v>2931.65</v>
      </c>
      <c r="N499" s="46">
        <v>37068.35</v>
      </c>
      <c r="O499" s="47">
        <v>44867</v>
      </c>
      <c r="P499" s="48">
        <v>45067</v>
      </c>
      <c r="Q499" s="1">
        <f>VLOOKUP(D499,'[1]CLASIFICACION DE CARGOS'!J:K,2,0)</f>
        <v>29.1</v>
      </c>
      <c r="R499" s="1">
        <f>VLOOKUP(E499,'[1]CLASIFICACION DE CARGOS'!A:B,2,0)</f>
        <v>13</v>
      </c>
      <c r="S499" s="1">
        <f t="shared" si="14"/>
        <v>0</v>
      </c>
      <c r="U499" s="49"/>
      <c r="V499" s="50"/>
    </row>
    <row r="500" spans="1:22" ht="30" customHeight="1" x14ac:dyDescent="0.25">
      <c r="A500" s="15" t="str">
        <f t="shared" si="13"/>
        <v/>
      </c>
      <c r="B500" s="10"/>
      <c r="C500" s="11" t="s">
        <v>621</v>
      </c>
      <c r="D500" s="12" t="s">
        <v>20</v>
      </c>
      <c r="E500" s="12" t="s">
        <v>20</v>
      </c>
      <c r="F500" s="12" t="s">
        <v>20</v>
      </c>
      <c r="G500" s="12" t="s">
        <v>20</v>
      </c>
      <c r="H500" s="12" t="s">
        <v>20</v>
      </c>
      <c r="I500" s="12" t="s">
        <v>20</v>
      </c>
      <c r="J500" s="12" t="s">
        <v>20</v>
      </c>
      <c r="K500" s="12" t="s">
        <v>20</v>
      </c>
      <c r="L500" s="12" t="s">
        <v>20</v>
      </c>
      <c r="M500" s="12" t="s">
        <v>20</v>
      </c>
      <c r="N500" s="12" t="s">
        <v>20</v>
      </c>
      <c r="O500" s="13"/>
      <c r="P500" s="14"/>
    </row>
    <row r="501" spans="1:22" ht="30" customHeight="1" x14ac:dyDescent="0.25">
      <c r="A501" s="15">
        <f t="shared" si="13"/>
        <v>411</v>
      </c>
      <c r="B501" s="16">
        <v>2800633378</v>
      </c>
      <c r="C501" s="44" t="s">
        <v>622</v>
      </c>
      <c r="D501" s="17" t="s">
        <v>621</v>
      </c>
      <c r="E501" s="44" t="s">
        <v>307</v>
      </c>
      <c r="F501" s="45" t="s">
        <v>24</v>
      </c>
      <c r="G501" s="45" t="s">
        <v>25</v>
      </c>
      <c r="H501" s="46">
        <v>40000</v>
      </c>
      <c r="I501" s="46">
        <v>1148</v>
      </c>
      <c r="J501" s="46">
        <v>0</v>
      </c>
      <c r="K501" s="46">
        <v>1216</v>
      </c>
      <c r="L501" s="46">
        <v>1492.48</v>
      </c>
      <c r="M501" s="46">
        <v>3856.48</v>
      </c>
      <c r="N501" s="46">
        <v>36143.519999999997</v>
      </c>
      <c r="O501" s="47">
        <v>44896</v>
      </c>
      <c r="P501" s="48">
        <v>45077</v>
      </c>
      <c r="Q501" s="1">
        <f>VLOOKUP(D501,'[1]CLASIFICACION DE CARGOS'!J:K,2,0)</f>
        <v>29.1</v>
      </c>
      <c r="R501" s="1">
        <f>VLOOKUP(E501,'[1]CLASIFICACION DE CARGOS'!A:B,2,0)</f>
        <v>10</v>
      </c>
      <c r="S501" s="1">
        <f>IF(Q501=Q499,0,1)</f>
        <v>0</v>
      </c>
      <c r="U501" s="49"/>
      <c r="V501" s="50"/>
    </row>
    <row r="502" spans="1:22" ht="30" customHeight="1" x14ac:dyDescent="0.25">
      <c r="A502" s="15">
        <f t="shared" si="13"/>
        <v>412</v>
      </c>
      <c r="B502" s="16">
        <v>2600183632</v>
      </c>
      <c r="C502" s="44" t="s">
        <v>623</v>
      </c>
      <c r="D502" s="17" t="s">
        <v>621</v>
      </c>
      <c r="E502" s="44" t="s">
        <v>154</v>
      </c>
      <c r="F502" s="45" t="s">
        <v>24</v>
      </c>
      <c r="G502" s="45" t="s">
        <v>25</v>
      </c>
      <c r="H502" s="46">
        <v>46000</v>
      </c>
      <c r="I502" s="46">
        <v>1320.2</v>
      </c>
      <c r="J502" s="46">
        <v>1289.46</v>
      </c>
      <c r="K502" s="46">
        <v>1398.4</v>
      </c>
      <c r="L502" s="46">
        <v>175</v>
      </c>
      <c r="M502" s="46">
        <v>4183.0600000000004</v>
      </c>
      <c r="N502" s="46">
        <v>41816.94</v>
      </c>
      <c r="O502" s="47">
        <v>44927</v>
      </c>
      <c r="P502" s="48">
        <v>45107</v>
      </c>
      <c r="Q502" s="1">
        <f>VLOOKUP(D502,'[1]CLASIFICACION DE CARGOS'!J:K,2,0)</f>
        <v>29.1</v>
      </c>
      <c r="R502" s="1">
        <f>VLOOKUP(E502,'[1]CLASIFICACION DE CARGOS'!A:B,2,0)</f>
        <v>13</v>
      </c>
      <c r="S502" s="1">
        <f t="shared" si="14"/>
        <v>0</v>
      </c>
      <c r="U502" s="49"/>
      <c r="V502" s="50"/>
    </row>
    <row r="503" spans="1:22" ht="30" customHeight="1" x14ac:dyDescent="0.25">
      <c r="A503" s="15">
        <f t="shared" si="13"/>
        <v>413</v>
      </c>
      <c r="B503" s="16">
        <v>2800575736</v>
      </c>
      <c r="C503" s="44" t="s">
        <v>624</v>
      </c>
      <c r="D503" s="17" t="s">
        <v>621</v>
      </c>
      <c r="E503" s="44" t="s">
        <v>314</v>
      </c>
      <c r="F503" s="45" t="s">
        <v>24</v>
      </c>
      <c r="G503" s="45" t="s">
        <v>25</v>
      </c>
      <c r="H503" s="46">
        <v>35000</v>
      </c>
      <c r="I503" s="46">
        <v>1004.5</v>
      </c>
      <c r="J503" s="46">
        <v>0</v>
      </c>
      <c r="K503" s="46">
        <v>1064</v>
      </c>
      <c r="L503" s="46">
        <v>1175</v>
      </c>
      <c r="M503" s="46">
        <v>3243.5</v>
      </c>
      <c r="N503" s="46">
        <v>31756.5</v>
      </c>
      <c r="O503" s="47">
        <v>44896</v>
      </c>
      <c r="P503" s="48">
        <v>45077</v>
      </c>
      <c r="Q503" s="1">
        <f>VLOOKUP(D503,'[1]CLASIFICACION DE CARGOS'!J:K,2,0)</f>
        <v>29.1</v>
      </c>
      <c r="R503" s="1">
        <f>VLOOKUP(E503,'[1]CLASIFICACION DE CARGOS'!A:B,2,0)</f>
        <v>13.01</v>
      </c>
      <c r="S503" s="1">
        <f t="shared" si="14"/>
        <v>0</v>
      </c>
      <c r="U503" s="49"/>
      <c r="V503" s="50"/>
    </row>
    <row r="504" spans="1:22" ht="30" customHeight="1" x14ac:dyDescent="0.25">
      <c r="A504" s="15" t="str">
        <f t="shared" si="13"/>
        <v/>
      </c>
      <c r="B504" s="10"/>
      <c r="C504" s="11" t="s">
        <v>625</v>
      </c>
      <c r="D504" s="12" t="s">
        <v>20</v>
      </c>
      <c r="E504" s="12" t="s">
        <v>20</v>
      </c>
      <c r="F504" s="12" t="s">
        <v>20</v>
      </c>
      <c r="G504" s="12" t="s">
        <v>20</v>
      </c>
      <c r="H504" s="12" t="s">
        <v>20</v>
      </c>
      <c r="I504" s="12" t="s">
        <v>20</v>
      </c>
      <c r="J504" s="12" t="s">
        <v>20</v>
      </c>
      <c r="K504" s="12" t="s">
        <v>20</v>
      </c>
      <c r="L504" s="12" t="s">
        <v>20</v>
      </c>
      <c r="M504" s="12" t="s">
        <v>20</v>
      </c>
      <c r="N504" s="12" t="s">
        <v>20</v>
      </c>
      <c r="O504" s="13"/>
      <c r="P504" s="14"/>
    </row>
    <row r="505" spans="1:22" ht="30" customHeight="1" x14ac:dyDescent="0.25">
      <c r="A505" s="15">
        <f t="shared" si="13"/>
        <v>414</v>
      </c>
      <c r="B505" s="16">
        <v>2600927707</v>
      </c>
      <c r="C505" s="44" t="s">
        <v>626</v>
      </c>
      <c r="D505" s="17" t="s">
        <v>625</v>
      </c>
      <c r="E505" s="44" t="s">
        <v>67</v>
      </c>
      <c r="F505" s="45" t="s">
        <v>24</v>
      </c>
      <c r="G505" s="45" t="s">
        <v>25</v>
      </c>
      <c r="H505" s="46">
        <v>38500</v>
      </c>
      <c r="I505" s="46">
        <v>1104.95</v>
      </c>
      <c r="J505" s="46">
        <v>230.95</v>
      </c>
      <c r="K505" s="46">
        <v>1170.4000000000001</v>
      </c>
      <c r="L505" s="46">
        <v>125</v>
      </c>
      <c r="M505" s="46">
        <v>2631.3</v>
      </c>
      <c r="N505" s="46">
        <v>35868.699999999997</v>
      </c>
      <c r="O505" s="47">
        <v>44896</v>
      </c>
      <c r="P505" s="48">
        <v>45077</v>
      </c>
      <c r="Q505" s="1">
        <f>VLOOKUP(D505,'[1]CLASIFICACION DE CARGOS'!J:K,2,0)</f>
        <v>29.1</v>
      </c>
      <c r="R505" s="1">
        <f>VLOOKUP(E505,'[1]CLASIFICACION DE CARGOS'!A:B,2,0)</f>
        <v>4</v>
      </c>
      <c r="S505" s="1">
        <f>IF(Q505=Q503,0,1)</f>
        <v>0</v>
      </c>
      <c r="U505" s="49"/>
      <c r="V505" s="50"/>
    </row>
    <row r="506" spans="1:22" ht="30" customHeight="1" x14ac:dyDescent="0.25">
      <c r="A506" s="15">
        <f t="shared" si="13"/>
        <v>415</v>
      </c>
      <c r="B506" s="16">
        <v>2601159037</v>
      </c>
      <c r="C506" s="44" t="s">
        <v>627</v>
      </c>
      <c r="D506" s="17" t="s">
        <v>625</v>
      </c>
      <c r="E506" s="44" t="s">
        <v>539</v>
      </c>
      <c r="F506" s="45" t="s">
        <v>24</v>
      </c>
      <c r="G506" s="45" t="s">
        <v>25</v>
      </c>
      <c r="H506" s="46">
        <v>100000</v>
      </c>
      <c r="I506" s="46">
        <v>2870</v>
      </c>
      <c r="J506" s="46">
        <v>12105.37</v>
      </c>
      <c r="K506" s="46">
        <v>3040</v>
      </c>
      <c r="L506" s="46">
        <v>1193.4000000000001</v>
      </c>
      <c r="M506" s="46">
        <v>19208.77</v>
      </c>
      <c r="N506" s="46">
        <v>80791.23</v>
      </c>
      <c r="O506" s="47">
        <v>44866</v>
      </c>
      <c r="P506" s="48">
        <v>45046</v>
      </c>
      <c r="Q506" s="1">
        <f>VLOOKUP(D506,'[1]CLASIFICACION DE CARGOS'!J:K,2,0)</f>
        <v>29.1</v>
      </c>
      <c r="R506" s="1">
        <f>VLOOKUP(E506,'[1]CLASIFICACION DE CARGOS'!A:B,2,0)</f>
        <v>6</v>
      </c>
      <c r="S506" s="1">
        <f t="shared" si="14"/>
        <v>0</v>
      </c>
      <c r="U506" s="49"/>
      <c r="V506" s="50"/>
    </row>
    <row r="507" spans="1:22" ht="30" customHeight="1" x14ac:dyDescent="0.25">
      <c r="A507" s="15">
        <f t="shared" si="13"/>
        <v>416</v>
      </c>
      <c r="B507" s="16">
        <v>2601465616</v>
      </c>
      <c r="C507" s="44" t="s">
        <v>628</v>
      </c>
      <c r="D507" s="17" t="s">
        <v>625</v>
      </c>
      <c r="E507" s="44" t="s">
        <v>99</v>
      </c>
      <c r="F507" s="45" t="s">
        <v>24</v>
      </c>
      <c r="G507" s="45" t="s">
        <v>25</v>
      </c>
      <c r="H507" s="46">
        <v>25000</v>
      </c>
      <c r="I507" s="46">
        <v>717.5</v>
      </c>
      <c r="J507" s="46">
        <v>0</v>
      </c>
      <c r="K507" s="46">
        <v>760</v>
      </c>
      <c r="L507" s="46">
        <v>125</v>
      </c>
      <c r="M507" s="46">
        <v>1602.5</v>
      </c>
      <c r="N507" s="46">
        <v>23397.5</v>
      </c>
      <c r="O507" s="47">
        <v>44866</v>
      </c>
      <c r="P507" s="48">
        <v>45046</v>
      </c>
      <c r="Q507" s="1">
        <f>VLOOKUP(D507,'[1]CLASIFICACION DE CARGOS'!J:K,2,0)</f>
        <v>29.1</v>
      </c>
      <c r="R507" s="1">
        <f>VLOOKUP(E507,'[1]CLASIFICACION DE CARGOS'!A:B,2,0)</f>
        <v>8</v>
      </c>
      <c r="S507" s="1">
        <f t="shared" si="14"/>
        <v>0</v>
      </c>
      <c r="U507" s="49"/>
      <c r="V507" s="50"/>
    </row>
    <row r="508" spans="1:22" ht="30" customHeight="1" x14ac:dyDescent="0.25">
      <c r="A508" s="15">
        <f t="shared" si="13"/>
        <v>417</v>
      </c>
      <c r="B508" s="16">
        <v>40233694443</v>
      </c>
      <c r="C508" s="44" t="s">
        <v>629</v>
      </c>
      <c r="D508" s="17" t="s">
        <v>625</v>
      </c>
      <c r="E508" s="44" t="s">
        <v>99</v>
      </c>
      <c r="F508" s="45" t="s">
        <v>24</v>
      </c>
      <c r="G508" s="45" t="s">
        <v>25</v>
      </c>
      <c r="H508" s="46">
        <v>23625</v>
      </c>
      <c r="I508" s="46">
        <v>678.04</v>
      </c>
      <c r="J508" s="46">
        <v>0</v>
      </c>
      <c r="K508" s="46">
        <v>718.2</v>
      </c>
      <c r="L508" s="46">
        <v>1325</v>
      </c>
      <c r="M508" s="46">
        <v>2721.24</v>
      </c>
      <c r="N508" s="46">
        <v>20903.759999999998</v>
      </c>
      <c r="O508" s="47">
        <v>44805</v>
      </c>
      <c r="P508" s="48">
        <v>44985</v>
      </c>
      <c r="Q508" s="1">
        <f>VLOOKUP(D508,'[1]CLASIFICACION DE CARGOS'!J:K,2,0)</f>
        <v>29.1</v>
      </c>
      <c r="R508" s="1">
        <f>VLOOKUP(E508,'[1]CLASIFICACION DE CARGOS'!A:B,2,0)</f>
        <v>8</v>
      </c>
      <c r="S508" s="1">
        <f t="shared" si="14"/>
        <v>0</v>
      </c>
      <c r="U508" s="49"/>
      <c r="V508" s="50"/>
    </row>
    <row r="509" spans="1:22" ht="30" customHeight="1" x14ac:dyDescent="0.25">
      <c r="A509" s="15">
        <f t="shared" si="13"/>
        <v>418</v>
      </c>
      <c r="B509" s="16">
        <v>2601400175</v>
      </c>
      <c r="C509" s="44" t="s">
        <v>630</v>
      </c>
      <c r="D509" s="17" t="s">
        <v>625</v>
      </c>
      <c r="E509" s="44" t="s">
        <v>174</v>
      </c>
      <c r="F509" s="45" t="s">
        <v>24</v>
      </c>
      <c r="G509" s="45" t="s">
        <v>25</v>
      </c>
      <c r="H509" s="46">
        <v>31500</v>
      </c>
      <c r="I509" s="46">
        <v>904.05</v>
      </c>
      <c r="J509" s="46">
        <v>0</v>
      </c>
      <c r="K509" s="46">
        <v>957.6</v>
      </c>
      <c r="L509" s="46">
        <v>125</v>
      </c>
      <c r="M509" s="46">
        <v>1986.65</v>
      </c>
      <c r="N509" s="46">
        <v>29513.35</v>
      </c>
      <c r="O509" s="47">
        <v>44774</v>
      </c>
      <c r="P509" s="48">
        <v>44957</v>
      </c>
      <c r="Q509" s="1">
        <f>VLOOKUP(D509,'[1]CLASIFICACION DE CARGOS'!J:K,2,0)</f>
        <v>29.1</v>
      </c>
      <c r="R509" s="1">
        <f>VLOOKUP(E509,'[1]CLASIFICACION DE CARGOS'!A:B,2,0)</f>
        <v>8</v>
      </c>
      <c r="S509" s="1">
        <f t="shared" si="14"/>
        <v>0</v>
      </c>
      <c r="U509" s="49"/>
      <c r="V509" s="50"/>
    </row>
    <row r="510" spans="1:22" ht="30" customHeight="1" x14ac:dyDescent="0.25">
      <c r="A510" s="15">
        <f t="shared" si="13"/>
        <v>419</v>
      </c>
      <c r="B510" s="16">
        <v>2300987480</v>
      </c>
      <c r="C510" s="44" t="s">
        <v>631</v>
      </c>
      <c r="D510" s="17" t="s">
        <v>625</v>
      </c>
      <c r="E510" s="44" t="s">
        <v>154</v>
      </c>
      <c r="F510" s="45" t="s">
        <v>24</v>
      </c>
      <c r="G510" s="45" t="s">
        <v>25</v>
      </c>
      <c r="H510" s="46">
        <v>45000</v>
      </c>
      <c r="I510" s="46">
        <v>1291.5</v>
      </c>
      <c r="J510" s="46">
        <v>0</v>
      </c>
      <c r="K510" s="46">
        <v>1368</v>
      </c>
      <c r="L510" s="46">
        <v>125</v>
      </c>
      <c r="M510" s="46">
        <v>2784.5</v>
      </c>
      <c r="N510" s="46">
        <v>42215.5</v>
      </c>
      <c r="O510" s="47">
        <v>44896</v>
      </c>
      <c r="P510" s="48">
        <v>45077</v>
      </c>
      <c r="Q510" s="1">
        <f>VLOOKUP(D510,'[1]CLASIFICACION DE CARGOS'!J:K,2,0)</f>
        <v>29.1</v>
      </c>
      <c r="R510" s="1">
        <f>VLOOKUP(E510,'[1]CLASIFICACION DE CARGOS'!A:B,2,0)</f>
        <v>13</v>
      </c>
      <c r="S510" s="1">
        <f t="shared" si="14"/>
        <v>0</v>
      </c>
      <c r="U510" s="49"/>
      <c r="V510" s="50"/>
    </row>
    <row r="511" spans="1:22" ht="30" customHeight="1" x14ac:dyDescent="0.25">
      <c r="A511" s="15">
        <f t="shared" si="13"/>
        <v>420</v>
      </c>
      <c r="B511" s="16">
        <v>2600384438</v>
      </c>
      <c r="C511" s="44" t="s">
        <v>632</v>
      </c>
      <c r="D511" s="17" t="s">
        <v>625</v>
      </c>
      <c r="E511" s="44" t="s">
        <v>633</v>
      </c>
      <c r="F511" s="45" t="s">
        <v>24</v>
      </c>
      <c r="G511" s="45" t="s">
        <v>29</v>
      </c>
      <c r="H511" s="46">
        <v>16500</v>
      </c>
      <c r="I511" s="46">
        <v>473.55</v>
      </c>
      <c r="J511" s="46">
        <v>0</v>
      </c>
      <c r="K511" s="46">
        <v>501.6</v>
      </c>
      <c r="L511" s="46">
        <v>442.5</v>
      </c>
      <c r="M511" s="46">
        <v>1417.65</v>
      </c>
      <c r="N511" s="46">
        <v>15082.35</v>
      </c>
      <c r="O511" s="47">
        <v>44896</v>
      </c>
      <c r="P511" s="48">
        <v>45077</v>
      </c>
      <c r="Q511" s="1">
        <f>VLOOKUP(D511,'[1]CLASIFICACION DE CARGOS'!J:K,2,0)</f>
        <v>29.1</v>
      </c>
      <c r="R511" s="1">
        <f>VLOOKUP(E511,'[1]CLASIFICACION DE CARGOS'!A:B,2,0)</f>
        <v>13</v>
      </c>
      <c r="S511" s="1">
        <f t="shared" si="14"/>
        <v>0</v>
      </c>
      <c r="U511" s="49"/>
      <c r="V511" s="50"/>
    </row>
    <row r="512" spans="1:22" ht="30" customHeight="1" x14ac:dyDescent="0.25">
      <c r="A512" s="15">
        <f t="shared" si="13"/>
        <v>421</v>
      </c>
      <c r="B512" s="16">
        <v>40210439010</v>
      </c>
      <c r="C512" s="44" t="s">
        <v>634</v>
      </c>
      <c r="D512" s="17" t="s">
        <v>625</v>
      </c>
      <c r="E512" s="44" t="s">
        <v>448</v>
      </c>
      <c r="F512" s="45" t="s">
        <v>24</v>
      </c>
      <c r="G512" s="45" t="s">
        <v>25</v>
      </c>
      <c r="H512" s="46">
        <v>40000</v>
      </c>
      <c r="I512" s="46">
        <v>1148</v>
      </c>
      <c r="J512" s="46">
        <v>0</v>
      </c>
      <c r="K512" s="46">
        <v>1216</v>
      </c>
      <c r="L512" s="46">
        <v>125</v>
      </c>
      <c r="M512" s="46">
        <v>2489</v>
      </c>
      <c r="N512" s="46">
        <v>37511</v>
      </c>
      <c r="O512" s="47">
        <v>44805</v>
      </c>
      <c r="P512" s="48">
        <v>44985</v>
      </c>
      <c r="Q512" s="1">
        <f>VLOOKUP(D512,'[1]CLASIFICACION DE CARGOS'!J:K,2,0)</f>
        <v>29.1</v>
      </c>
      <c r="R512" s="1">
        <f>VLOOKUP(E512,'[1]CLASIFICACION DE CARGOS'!A:B,2,0)</f>
        <v>13</v>
      </c>
      <c r="S512" s="1">
        <f t="shared" si="14"/>
        <v>0</v>
      </c>
      <c r="U512" s="49"/>
      <c r="V512" s="50"/>
    </row>
    <row r="513" spans="1:22" ht="30" customHeight="1" x14ac:dyDescent="0.25">
      <c r="A513" s="15" t="str">
        <f t="shared" si="13"/>
        <v/>
      </c>
      <c r="B513" s="10"/>
      <c r="C513" s="11" t="s">
        <v>635</v>
      </c>
      <c r="D513" s="12" t="s">
        <v>20</v>
      </c>
      <c r="E513" s="12" t="s">
        <v>20</v>
      </c>
      <c r="F513" s="12" t="s">
        <v>20</v>
      </c>
      <c r="G513" s="12" t="s">
        <v>20</v>
      </c>
      <c r="H513" s="12" t="s">
        <v>20</v>
      </c>
      <c r="I513" s="12" t="s">
        <v>20</v>
      </c>
      <c r="J513" s="12" t="s">
        <v>20</v>
      </c>
      <c r="K513" s="12" t="s">
        <v>20</v>
      </c>
      <c r="L513" s="12" t="s">
        <v>20</v>
      </c>
      <c r="M513" s="12" t="s">
        <v>20</v>
      </c>
      <c r="N513" s="12" t="s">
        <v>20</v>
      </c>
      <c r="O513" s="13"/>
      <c r="P513" s="14"/>
    </row>
    <row r="514" spans="1:22" ht="30" customHeight="1" x14ac:dyDescent="0.25">
      <c r="A514" s="15">
        <f t="shared" si="13"/>
        <v>422</v>
      </c>
      <c r="B514" s="16">
        <v>2300118037</v>
      </c>
      <c r="C514" s="44" t="s">
        <v>636</v>
      </c>
      <c r="D514" s="17" t="s">
        <v>635</v>
      </c>
      <c r="E514" s="44" t="s">
        <v>637</v>
      </c>
      <c r="F514" s="45" t="s">
        <v>24</v>
      </c>
      <c r="G514" s="45" t="s">
        <v>25</v>
      </c>
      <c r="H514" s="46">
        <v>40000</v>
      </c>
      <c r="I514" s="46">
        <v>1148</v>
      </c>
      <c r="J514" s="46">
        <v>0</v>
      </c>
      <c r="K514" s="46">
        <v>1216</v>
      </c>
      <c r="L514" s="46">
        <v>125</v>
      </c>
      <c r="M514" s="46">
        <v>2489</v>
      </c>
      <c r="N514" s="46">
        <v>37511</v>
      </c>
      <c r="O514" s="47">
        <v>44835</v>
      </c>
      <c r="P514" s="48">
        <v>45016</v>
      </c>
      <c r="Q514" s="1">
        <f>VLOOKUP(D514,'[1]CLASIFICACION DE CARGOS'!J:K,2,0)</f>
        <v>29.1</v>
      </c>
      <c r="R514" s="1">
        <f>VLOOKUP(E514,'[1]CLASIFICACION DE CARGOS'!A:B,2,0)</f>
        <v>10</v>
      </c>
      <c r="S514" s="1">
        <f>IF(Q514=Q512,0,1)</f>
        <v>0</v>
      </c>
      <c r="U514" s="49"/>
      <c r="V514" s="50"/>
    </row>
    <row r="515" spans="1:22" ht="30" customHeight="1" x14ac:dyDescent="0.25">
      <c r="A515" s="15">
        <f t="shared" si="13"/>
        <v>423</v>
      </c>
      <c r="B515" s="16">
        <v>111407581</v>
      </c>
      <c r="C515" s="44" t="s">
        <v>638</v>
      </c>
      <c r="D515" s="17" t="s">
        <v>635</v>
      </c>
      <c r="E515" s="44" t="s">
        <v>41</v>
      </c>
      <c r="F515" s="45" t="s">
        <v>24</v>
      </c>
      <c r="G515" s="45" t="s">
        <v>25</v>
      </c>
      <c r="H515" s="46">
        <v>35000</v>
      </c>
      <c r="I515" s="46">
        <v>1004.5</v>
      </c>
      <c r="J515" s="46">
        <v>0</v>
      </c>
      <c r="K515" s="46">
        <v>1064</v>
      </c>
      <c r="L515" s="46">
        <v>125</v>
      </c>
      <c r="M515" s="46">
        <v>2193.5</v>
      </c>
      <c r="N515" s="46">
        <v>32806.5</v>
      </c>
      <c r="O515" s="47">
        <v>44835</v>
      </c>
      <c r="P515" s="48">
        <v>45016</v>
      </c>
      <c r="Q515" s="1">
        <f>VLOOKUP(D515,'[1]CLASIFICACION DE CARGOS'!J:K,2,0)</f>
        <v>29.1</v>
      </c>
      <c r="R515" s="1">
        <f>VLOOKUP(E515,'[1]CLASIFICACION DE CARGOS'!A:B,2,0)</f>
        <v>10</v>
      </c>
      <c r="S515" s="1">
        <f t="shared" si="14"/>
        <v>0</v>
      </c>
      <c r="U515" s="49"/>
      <c r="V515" s="50"/>
    </row>
    <row r="516" spans="1:22" ht="30" customHeight="1" x14ac:dyDescent="0.25">
      <c r="A516" s="15">
        <f t="shared" si="13"/>
        <v>424</v>
      </c>
      <c r="B516" s="16">
        <v>2300666894</v>
      </c>
      <c r="C516" s="44" t="s">
        <v>639</v>
      </c>
      <c r="D516" s="17" t="s">
        <v>635</v>
      </c>
      <c r="E516" s="44" t="s">
        <v>462</v>
      </c>
      <c r="F516" s="45" t="s">
        <v>24</v>
      </c>
      <c r="G516" s="45" t="s">
        <v>25</v>
      </c>
      <c r="H516" s="46">
        <v>40000</v>
      </c>
      <c r="I516" s="46">
        <v>1148</v>
      </c>
      <c r="J516" s="46">
        <v>442.65</v>
      </c>
      <c r="K516" s="46">
        <v>1216</v>
      </c>
      <c r="L516" s="46">
        <v>2261.8000000000002</v>
      </c>
      <c r="M516" s="46">
        <v>5068.45</v>
      </c>
      <c r="N516" s="46">
        <v>34931.550000000003</v>
      </c>
      <c r="O516" s="47">
        <v>44835</v>
      </c>
      <c r="P516" s="48">
        <v>45016</v>
      </c>
      <c r="Q516" s="18">
        <v>45016</v>
      </c>
      <c r="R516" s="1">
        <f>VLOOKUP(E516,'[1]CLASIFICACION DE CARGOS'!A:B,2,0)</f>
        <v>13</v>
      </c>
      <c r="S516" s="1">
        <f t="shared" si="14"/>
        <v>1</v>
      </c>
      <c r="U516" s="49"/>
      <c r="V516" s="50"/>
    </row>
    <row r="517" spans="1:22" ht="30" customHeight="1" x14ac:dyDescent="0.25">
      <c r="A517" s="15">
        <f t="shared" si="13"/>
        <v>425</v>
      </c>
      <c r="B517" s="16">
        <v>2300213705</v>
      </c>
      <c r="C517" s="44" t="s">
        <v>640</v>
      </c>
      <c r="D517" s="17" t="s">
        <v>635</v>
      </c>
      <c r="E517" s="44" t="s">
        <v>154</v>
      </c>
      <c r="F517" s="45" t="s">
        <v>24</v>
      </c>
      <c r="G517" s="45" t="s">
        <v>29</v>
      </c>
      <c r="H517" s="46">
        <v>40000</v>
      </c>
      <c r="I517" s="46">
        <v>1148</v>
      </c>
      <c r="J517" s="46">
        <v>442.65</v>
      </c>
      <c r="K517" s="46">
        <v>1216</v>
      </c>
      <c r="L517" s="46">
        <v>125</v>
      </c>
      <c r="M517" s="46">
        <v>2931.65</v>
      </c>
      <c r="N517" s="46">
        <v>37068.35</v>
      </c>
      <c r="O517" s="47">
        <v>44879</v>
      </c>
      <c r="P517" s="48">
        <v>45060</v>
      </c>
      <c r="Q517" s="1">
        <f>VLOOKUP(D517,'[1]CLASIFICACION DE CARGOS'!J:K,2,0)</f>
        <v>29.1</v>
      </c>
      <c r="R517" s="1">
        <f>VLOOKUP(E517,'[1]CLASIFICACION DE CARGOS'!A:B,2,0)</f>
        <v>13</v>
      </c>
      <c r="S517" s="1">
        <f t="shared" si="14"/>
        <v>1</v>
      </c>
      <c r="U517" s="49"/>
      <c r="V517" s="50"/>
    </row>
    <row r="518" spans="1:22" ht="30" customHeight="1" x14ac:dyDescent="0.25">
      <c r="A518" s="15" t="str">
        <f t="shared" si="13"/>
        <v/>
      </c>
      <c r="B518" s="10"/>
      <c r="C518" s="11" t="e">
        <f>#REF!</f>
        <v>#REF!</v>
      </c>
      <c r="D518" s="12" t="s">
        <v>20</v>
      </c>
      <c r="E518" s="12" t="s">
        <v>20</v>
      </c>
      <c r="F518" s="12" t="s">
        <v>20</v>
      </c>
      <c r="G518" s="12" t="s">
        <v>20</v>
      </c>
      <c r="H518" s="12" t="s">
        <v>20</v>
      </c>
      <c r="I518" s="12" t="s">
        <v>20</v>
      </c>
      <c r="J518" s="12" t="s">
        <v>20</v>
      </c>
      <c r="K518" s="12" t="s">
        <v>20</v>
      </c>
      <c r="L518" s="12" t="s">
        <v>20</v>
      </c>
      <c r="M518" s="12" t="s">
        <v>20</v>
      </c>
      <c r="N518" s="12" t="s">
        <v>20</v>
      </c>
      <c r="O518" s="13"/>
      <c r="P518" s="14"/>
    </row>
    <row r="519" spans="1:22" ht="30" customHeight="1" x14ac:dyDescent="0.25">
      <c r="A519" s="15">
        <f t="shared" si="13"/>
        <v>426</v>
      </c>
      <c r="B519" s="16">
        <v>100681600</v>
      </c>
      <c r="C519" s="44" t="s">
        <v>642</v>
      </c>
      <c r="D519" s="17" t="s">
        <v>641</v>
      </c>
      <c r="E519" s="44" t="s">
        <v>296</v>
      </c>
      <c r="F519" s="45" t="s">
        <v>24</v>
      </c>
      <c r="G519" s="45" t="s">
        <v>25</v>
      </c>
      <c r="H519" s="46">
        <v>60000</v>
      </c>
      <c r="I519" s="46">
        <v>1722</v>
      </c>
      <c r="J519" s="46">
        <v>3486.68</v>
      </c>
      <c r="K519" s="46">
        <v>1824</v>
      </c>
      <c r="L519" s="46">
        <v>2261.8000000000002</v>
      </c>
      <c r="M519" s="46">
        <v>9294.48</v>
      </c>
      <c r="N519" s="46">
        <v>50705.52</v>
      </c>
      <c r="O519" s="47">
        <v>44866</v>
      </c>
      <c r="P519" s="48">
        <v>45046</v>
      </c>
      <c r="Q519" s="1">
        <f>VLOOKUP(D519,'[1]CLASIFICACION DE CARGOS'!J:K,2,0)</f>
        <v>30.1</v>
      </c>
      <c r="R519" s="1">
        <f>VLOOKUP(E519,'[1]CLASIFICACION DE CARGOS'!A:B,2,0)</f>
        <v>8</v>
      </c>
      <c r="S519" s="1" t="e">
        <f>IF(Q519=#REF!,0,1)</f>
        <v>#REF!</v>
      </c>
      <c r="U519" s="49"/>
      <c r="V519" s="50"/>
    </row>
    <row r="520" spans="1:22" ht="30" customHeight="1" x14ac:dyDescent="0.25">
      <c r="A520" s="15">
        <f t="shared" si="13"/>
        <v>427</v>
      </c>
      <c r="B520" s="16">
        <v>1600027112</v>
      </c>
      <c r="C520" s="44" t="s">
        <v>643</v>
      </c>
      <c r="D520" s="17" t="s">
        <v>641</v>
      </c>
      <c r="E520" s="44" t="s">
        <v>296</v>
      </c>
      <c r="F520" s="45" t="s">
        <v>24</v>
      </c>
      <c r="G520" s="45" t="s">
        <v>25</v>
      </c>
      <c r="H520" s="46">
        <v>40000</v>
      </c>
      <c r="I520" s="46">
        <v>1148</v>
      </c>
      <c r="J520" s="46">
        <v>442.65</v>
      </c>
      <c r="K520" s="46">
        <v>1216</v>
      </c>
      <c r="L520" s="46">
        <v>1375</v>
      </c>
      <c r="M520" s="46">
        <v>4181.6499999999996</v>
      </c>
      <c r="N520" s="46">
        <v>35818.35</v>
      </c>
      <c r="O520" s="47">
        <v>44866</v>
      </c>
      <c r="P520" s="48">
        <v>45046</v>
      </c>
      <c r="Q520" s="1">
        <f>VLOOKUP(D520,'[1]CLASIFICACION DE CARGOS'!J:K,2,0)</f>
        <v>30.1</v>
      </c>
      <c r="R520" s="1">
        <f>VLOOKUP(E520,'[1]CLASIFICACION DE CARGOS'!A:B,2,0)</f>
        <v>8</v>
      </c>
      <c r="S520" s="1">
        <f t="shared" si="14"/>
        <v>0</v>
      </c>
      <c r="U520" s="49"/>
      <c r="V520" s="50"/>
    </row>
    <row r="521" spans="1:22" ht="30" customHeight="1" x14ac:dyDescent="0.25">
      <c r="A521" s="15">
        <f t="shared" si="13"/>
        <v>428</v>
      </c>
      <c r="B521" s="16">
        <v>2300527104</v>
      </c>
      <c r="C521" s="44" t="s">
        <v>644</v>
      </c>
      <c r="D521" s="17" t="s">
        <v>641</v>
      </c>
      <c r="E521" s="44" t="s">
        <v>296</v>
      </c>
      <c r="F521" s="45" t="s">
        <v>24</v>
      </c>
      <c r="G521" s="45" t="s">
        <v>25</v>
      </c>
      <c r="H521" s="46">
        <v>40000</v>
      </c>
      <c r="I521" s="46">
        <v>1148</v>
      </c>
      <c r="J521" s="46">
        <v>0</v>
      </c>
      <c r="K521" s="46">
        <v>1216</v>
      </c>
      <c r="L521" s="46">
        <v>675</v>
      </c>
      <c r="M521" s="46">
        <v>3039</v>
      </c>
      <c r="N521" s="46">
        <v>36961</v>
      </c>
      <c r="O521" s="47">
        <v>44501</v>
      </c>
      <c r="P521" s="48">
        <v>44705</v>
      </c>
      <c r="Q521" s="1">
        <f>VLOOKUP(D521,'[1]CLASIFICACION DE CARGOS'!J:K,2,0)</f>
        <v>30.1</v>
      </c>
      <c r="R521" s="1">
        <f>VLOOKUP(E521,'[1]CLASIFICACION DE CARGOS'!A:B,2,0)</f>
        <v>8</v>
      </c>
      <c r="S521" s="1">
        <f t="shared" si="14"/>
        <v>0</v>
      </c>
      <c r="U521" s="49"/>
      <c r="V521" s="50"/>
    </row>
    <row r="522" spans="1:22" ht="30" customHeight="1" x14ac:dyDescent="0.25">
      <c r="A522" s="15">
        <f t="shared" si="13"/>
        <v>429</v>
      </c>
      <c r="B522" s="16">
        <v>101812287</v>
      </c>
      <c r="C522" s="44" t="s">
        <v>645</v>
      </c>
      <c r="D522" s="17" t="s">
        <v>641</v>
      </c>
      <c r="E522" s="44" t="s">
        <v>99</v>
      </c>
      <c r="F522" s="45" t="s">
        <v>24</v>
      </c>
      <c r="G522" s="45" t="s">
        <v>25</v>
      </c>
      <c r="H522" s="46">
        <v>25518</v>
      </c>
      <c r="I522" s="46">
        <v>732.37</v>
      </c>
      <c r="J522" s="46">
        <v>0</v>
      </c>
      <c r="K522" s="46">
        <v>775.75</v>
      </c>
      <c r="L522" s="46">
        <v>1525</v>
      </c>
      <c r="M522" s="46">
        <v>3033.12</v>
      </c>
      <c r="N522" s="46">
        <v>22484.880000000001</v>
      </c>
      <c r="O522" s="47">
        <v>44774</v>
      </c>
      <c r="P522" s="48">
        <v>44957</v>
      </c>
      <c r="Q522" s="1">
        <f>VLOOKUP(D522,'[1]CLASIFICACION DE CARGOS'!J:K,2,0)</f>
        <v>30.1</v>
      </c>
      <c r="R522" s="1">
        <f>VLOOKUP(E522,'[1]CLASIFICACION DE CARGOS'!A:B,2,0)</f>
        <v>8</v>
      </c>
      <c r="S522" s="1">
        <f t="shared" si="14"/>
        <v>0</v>
      </c>
      <c r="U522" s="49"/>
      <c r="V522" s="50"/>
    </row>
    <row r="523" spans="1:22" ht="30" customHeight="1" x14ac:dyDescent="0.25">
      <c r="A523" s="15">
        <f t="shared" si="13"/>
        <v>430</v>
      </c>
      <c r="B523" s="16">
        <v>7500041038</v>
      </c>
      <c r="C523" s="44" t="s">
        <v>646</v>
      </c>
      <c r="D523" s="17" t="s">
        <v>641</v>
      </c>
      <c r="E523" s="44" t="s">
        <v>41</v>
      </c>
      <c r="F523" s="45" t="s">
        <v>24</v>
      </c>
      <c r="G523" s="45" t="s">
        <v>25</v>
      </c>
      <c r="H523" s="46">
        <v>38000</v>
      </c>
      <c r="I523" s="46">
        <v>1090.5999999999999</v>
      </c>
      <c r="J523" s="46">
        <v>160.38</v>
      </c>
      <c r="K523" s="46">
        <v>1155.2</v>
      </c>
      <c r="L523" s="46">
        <v>125</v>
      </c>
      <c r="M523" s="46">
        <v>2531.1799999999998</v>
      </c>
      <c r="N523" s="46">
        <v>35468.82</v>
      </c>
      <c r="O523" s="47">
        <v>44805</v>
      </c>
      <c r="P523" s="48">
        <v>44985</v>
      </c>
      <c r="Q523" s="1">
        <f>VLOOKUP(D523,'[1]CLASIFICACION DE CARGOS'!J:K,2,0)</f>
        <v>30.1</v>
      </c>
      <c r="R523" s="1">
        <f>VLOOKUP(E523,'[1]CLASIFICACION DE CARGOS'!A:B,2,0)</f>
        <v>10</v>
      </c>
      <c r="S523" s="1">
        <f t="shared" si="14"/>
        <v>0</v>
      </c>
      <c r="U523" s="49"/>
      <c r="V523" s="50"/>
    </row>
    <row r="524" spans="1:22" ht="30" customHeight="1" x14ac:dyDescent="0.25">
      <c r="A524" s="15">
        <f t="shared" si="13"/>
        <v>431</v>
      </c>
      <c r="B524" s="16">
        <v>40220478024</v>
      </c>
      <c r="C524" s="44" t="s">
        <v>647</v>
      </c>
      <c r="D524" s="17" t="s">
        <v>641</v>
      </c>
      <c r="E524" s="44" t="s">
        <v>41</v>
      </c>
      <c r="F524" s="45" t="s">
        <v>24</v>
      </c>
      <c r="G524" s="45" t="s">
        <v>25</v>
      </c>
      <c r="H524" s="46">
        <v>35000</v>
      </c>
      <c r="I524" s="46">
        <v>1004.5</v>
      </c>
      <c r="J524" s="46">
        <v>0</v>
      </c>
      <c r="K524" s="46">
        <v>1064</v>
      </c>
      <c r="L524" s="46">
        <v>125</v>
      </c>
      <c r="M524" s="46">
        <v>2193.5</v>
      </c>
      <c r="N524" s="46">
        <v>32806.5</v>
      </c>
      <c r="O524" s="47">
        <v>44866</v>
      </c>
      <c r="P524" s="48">
        <v>45046</v>
      </c>
      <c r="Q524" s="1">
        <f>VLOOKUP(D524,'[1]CLASIFICACION DE CARGOS'!J:K,2,0)</f>
        <v>30.1</v>
      </c>
      <c r="R524" s="1">
        <f>VLOOKUP(E524,'[1]CLASIFICACION DE CARGOS'!A:B,2,0)</f>
        <v>10</v>
      </c>
      <c r="S524" s="1">
        <f t="shared" si="14"/>
        <v>0</v>
      </c>
      <c r="U524" s="49"/>
      <c r="V524" s="50"/>
    </row>
    <row r="525" spans="1:22" ht="30" customHeight="1" x14ac:dyDescent="0.25">
      <c r="A525" s="15">
        <f t="shared" si="13"/>
        <v>432</v>
      </c>
      <c r="B525" s="16">
        <v>117349555</v>
      </c>
      <c r="C525" s="44" t="s">
        <v>648</v>
      </c>
      <c r="D525" s="17" t="s">
        <v>641</v>
      </c>
      <c r="E525" s="44" t="s">
        <v>41</v>
      </c>
      <c r="F525" s="45" t="s">
        <v>24</v>
      </c>
      <c r="G525" s="45" t="s">
        <v>25</v>
      </c>
      <c r="H525" s="46">
        <v>26250</v>
      </c>
      <c r="I525" s="46">
        <v>753.38</v>
      </c>
      <c r="J525" s="46">
        <v>0</v>
      </c>
      <c r="K525" s="46">
        <v>798</v>
      </c>
      <c r="L525" s="46">
        <v>125</v>
      </c>
      <c r="M525" s="46">
        <v>1676.38</v>
      </c>
      <c r="N525" s="46">
        <v>24573.62</v>
      </c>
      <c r="O525" s="47">
        <v>44866</v>
      </c>
      <c r="P525" s="48">
        <v>45046</v>
      </c>
      <c r="Q525" s="1">
        <f>VLOOKUP(D525,'[1]CLASIFICACION DE CARGOS'!J:K,2,0)</f>
        <v>30.1</v>
      </c>
      <c r="R525" s="1">
        <f>VLOOKUP(E525,'[1]CLASIFICACION DE CARGOS'!A:B,2,0)</f>
        <v>10</v>
      </c>
      <c r="S525" s="1">
        <f t="shared" si="14"/>
        <v>0</v>
      </c>
      <c r="U525" s="49"/>
      <c r="V525" s="50"/>
    </row>
    <row r="526" spans="1:22" ht="30" customHeight="1" x14ac:dyDescent="0.25">
      <c r="A526" s="15">
        <f t="shared" si="13"/>
        <v>433</v>
      </c>
      <c r="B526" s="16">
        <v>11000037322</v>
      </c>
      <c r="C526" s="44" t="s">
        <v>649</v>
      </c>
      <c r="D526" s="17" t="s">
        <v>641</v>
      </c>
      <c r="E526" s="44" t="s">
        <v>41</v>
      </c>
      <c r="F526" s="45" t="s">
        <v>24</v>
      </c>
      <c r="G526" s="45" t="s">
        <v>25</v>
      </c>
      <c r="H526" s="46">
        <v>22000</v>
      </c>
      <c r="I526" s="46">
        <v>631.4</v>
      </c>
      <c r="J526" s="46">
        <v>0</v>
      </c>
      <c r="K526" s="46">
        <v>668.8</v>
      </c>
      <c r="L526" s="46">
        <v>1125</v>
      </c>
      <c r="M526" s="46">
        <v>2425.1999999999998</v>
      </c>
      <c r="N526" s="46">
        <v>19574.8</v>
      </c>
      <c r="O526" s="47">
        <v>44805</v>
      </c>
      <c r="P526" s="48">
        <v>44985</v>
      </c>
      <c r="Q526" s="1">
        <f>VLOOKUP(D526,'[1]CLASIFICACION DE CARGOS'!J:K,2,0)</f>
        <v>30.1</v>
      </c>
      <c r="R526" s="1">
        <f>VLOOKUP(E526,'[1]CLASIFICACION DE CARGOS'!A:B,2,0)</f>
        <v>10</v>
      </c>
      <c r="S526" s="1">
        <f t="shared" si="14"/>
        <v>0</v>
      </c>
      <c r="U526" s="49"/>
      <c r="V526" s="50"/>
    </row>
    <row r="527" spans="1:22" ht="30" customHeight="1" x14ac:dyDescent="0.25">
      <c r="A527" s="15">
        <f t="shared" ref="A527:A590" si="15">IF(A526="",A525+1,IF(B527&lt;&gt;"",A526+1,""))</f>
        <v>434</v>
      </c>
      <c r="B527" s="16">
        <v>5401442321</v>
      </c>
      <c r="C527" s="44" t="s">
        <v>650</v>
      </c>
      <c r="D527" s="17" t="s">
        <v>641</v>
      </c>
      <c r="E527" s="44" t="s">
        <v>128</v>
      </c>
      <c r="F527" s="45" t="s">
        <v>24</v>
      </c>
      <c r="G527" s="45" t="s">
        <v>29</v>
      </c>
      <c r="H527" s="46">
        <v>50000</v>
      </c>
      <c r="I527" s="46">
        <v>1435</v>
      </c>
      <c r="J527" s="46">
        <v>1854</v>
      </c>
      <c r="K527" s="46">
        <v>1520</v>
      </c>
      <c r="L527" s="46">
        <v>4175</v>
      </c>
      <c r="M527" s="46">
        <v>8984</v>
      </c>
      <c r="N527" s="46">
        <v>41016</v>
      </c>
      <c r="O527" s="47">
        <v>44774</v>
      </c>
      <c r="P527" s="48">
        <v>44957</v>
      </c>
      <c r="Q527" s="1">
        <f>VLOOKUP(D527,'[1]CLASIFICACION DE CARGOS'!J:K,2,0)</f>
        <v>30.1</v>
      </c>
      <c r="R527" s="1">
        <f>VLOOKUP(E527,'[1]CLASIFICACION DE CARGOS'!A:B,2,0)</f>
        <v>13</v>
      </c>
      <c r="S527" s="1">
        <f t="shared" si="14"/>
        <v>0</v>
      </c>
      <c r="U527" s="49"/>
      <c r="V527" s="50"/>
    </row>
    <row r="528" spans="1:22" ht="30" customHeight="1" x14ac:dyDescent="0.25">
      <c r="A528" s="15">
        <f t="shared" si="15"/>
        <v>435</v>
      </c>
      <c r="B528" s="16">
        <v>1600002230</v>
      </c>
      <c r="C528" s="44" t="s">
        <v>651</v>
      </c>
      <c r="D528" s="17" t="s">
        <v>641</v>
      </c>
      <c r="E528" s="44" t="s">
        <v>154</v>
      </c>
      <c r="F528" s="45" t="s">
        <v>24</v>
      </c>
      <c r="G528" s="45" t="s">
        <v>29</v>
      </c>
      <c r="H528" s="46">
        <v>40000</v>
      </c>
      <c r="I528" s="46">
        <v>1148</v>
      </c>
      <c r="J528" s="46">
        <v>442.65</v>
      </c>
      <c r="K528" s="46">
        <v>1216</v>
      </c>
      <c r="L528" s="46">
        <v>125</v>
      </c>
      <c r="M528" s="46">
        <v>2931.65</v>
      </c>
      <c r="N528" s="46">
        <v>37068.35</v>
      </c>
      <c r="O528" s="47">
        <v>44879</v>
      </c>
      <c r="P528" s="48">
        <v>45060</v>
      </c>
      <c r="Q528" s="1">
        <f>VLOOKUP(D528,'[1]CLASIFICACION DE CARGOS'!J:K,2,0)</f>
        <v>30.1</v>
      </c>
      <c r="R528" s="1">
        <f>VLOOKUP(E528,'[1]CLASIFICACION DE CARGOS'!A:B,2,0)</f>
        <v>13</v>
      </c>
      <c r="S528" s="1">
        <f t="shared" si="14"/>
        <v>0</v>
      </c>
      <c r="U528" s="49"/>
      <c r="V528" s="50"/>
    </row>
    <row r="529" spans="1:22" ht="30" customHeight="1" x14ac:dyDescent="0.25">
      <c r="A529" s="15" t="str">
        <f t="shared" si="15"/>
        <v/>
      </c>
      <c r="B529" s="10"/>
      <c r="C529" s="11" t="s">
        <v>652</v>
      </c>
      <c r="D529" s="12" t="s">
        <v>20</v>
      </c>
      <c r="E529" s="12" t="s">
        <v>20</v>
      </c>
      <c r="F529" s="12" t="s">
        <v>20</v>
      </c>
      <c r="G529" s="12" t="s">
        <v>20</v>
      </c>
      <c r="H529" s="12" t="s">
        <v>20</v>
      </c>
      <c r="I529" s="12" t="s">
        <v>20</v>
      </c>
      <c r="J529" s="12" t="s">
        <v>20</v>
      </c>
      <c r="K529" s="12" t="s">
        <v>20</v>
      </c>
      <c r="L529" s="12" t="s">
        <v>20</v>
      </c>
      <c r="M529" s="12" t="s">
        <v>20</v>
      </c>
      <c r="N529" s="12" t="s">
        <v>20</v>
      </c>
      <c r="O529" s="13"/>
      <c r="P529" s="14"/>
    </row>
    <row r="530" spans="1:22" ht="30" customHeight="1" x14ac:dyDescent="0.25">
      <c r="A530" s="15">
        <f t="shared" si="15"/>
        <v>436</v>
      </c>
      <c r="B530" s="16">
        <v>7000031299</v>
      </c>
      <c r="C530" s="44" t="s">
        <v>653</v>
      </c>
      <c r="D530" s="17" t="s">
        <v>652</v>
      </c>
      <c r="E530" s="44" t="s">
        <v>60</v>
      </c>
      <c r="F530" s="45" t="s">
        <v>24</v>
      </c>
      <c r="G530" s="45" t="s">
        <v>25</v>
      </c>
      <c r="H530" s="46">
        <v>40000</v>
      </c>
      <c r="I530" s="46">
        <v>1148</v>
      </c>
      <c r="J530" s="46">
        <v>442.65</v>
      </c>
      <c r="K530" s="46">
        <v>1216</v>
      </c>
      <c r="L530" s="46">
        <v>125</v>
      </c>
      <c r="M530" s="46">
        <v>2931.65</v>
      </c>
      <c r="N530" s="46">
        <v>37068.35</v>
      </c>
      <c r="O530" s="47">
        <v>44595</v>
      </c>
      <c r="P530" s="48">
        <v>44745</v>
      </c>
      <c r="Q530" s="1">
        <f>VLOOKUP(D530,'[1]CLASIFICACION DE CARGOS'!J:K,2,0)</f>
        <v>30.1</v>
      </c>
      <c r="R530" s="1">
        <f>VLOOKUP(E530,'[1]CLASIFICACION DE CARGOS'!A:B,2,0)</f>
        <v>4</v>
      </c>
      <c r="S530" s="1">
        <f>IF(Q530=Q528,0,1)</f>
        <v>0</v>
      </c>
      <c r="U530" s="49"/>
      <c r="V530" s="50"/>
    </row>
    <row r="531" spans="1:22" ht="30" customHeight="1" x14ac:dyDescent="0.25">
      <c r="A531" s="15">
        <f t="shared" si="15"/>
        <v>437</v>
      </c>
      <c r="B531" s="16">
        <v>2000082509</v>
      </c>
      <c r="C531" s="44" t="s">
        <v>654</v>
      </c>
      <c r="D531" s="17" t="s">
        <v>652</v>
      </c>
      <c r="E531" s="44" t="s">
        <v>539</v>
      </c>
      <c r="F531" s="45" t="s">
        <v>24</v>
      </c>
      <c r="G531" s="45" t="s">
        <v>25</v>
      </c>
      <c r="H531" s="46">
        <v>100000</v>
      </c>
      <c r="I531" s="46">
        <v>2870</v>
      </c>
      <c r="J531" s="46">
        <v>12105.37</v>
      </c>
      <c r="K531" s="46">
        <v>3040</v>
      </c>
      <c r="L531" s="46">
        <v>2125</v>
      </c>
      <c r="M531" s="46">
        <v>20140.37</v>
      </c>
      <c r="N531" s="46">
        <v>79859.63</v>
      </c>
      <c r="O531" s="47">
        <v>44867</v>
      </c>
      <c r="P531" s="48">
        <v>45046</v>
      </c>
      <c r="Q531" s="1">
        <f>VLOOKUP(D531,'[1]CLASIFICACION DE CARGOS'!J:K,2,0)</f>
        <v>30.1</v>
      </c>
      <c r="R531" s="1">
        <f>VLOOKUP(E531,'[1]CLASIFICACION DE CARGOS'!A:B,2,0)</f>
        <v>6</v>
      </c>
      <c r="S531" s="1">
        <f t="shared" si="14"/>
        <v>0</v>
      </c>
      <c r="U531" s="49"/>
      <c r="V531" s="50"/>
    </row>
    <row r="532" spans="1:22" ht="30" customHeight="1" x14ac:dyDescent="0.25">
      <c r="A532" s="15">
        <f t="shared" si="15"/>
        <v>438</v>
      </c>
      <c r="B532" s="16">
        <v>2000108478</v>
      </c>
      <c r="C532" s="44" t="s">
        <v>655</v>
      </c>
      <c r="D532" s="17" t="s">
        <v>652</v>
      </c>
      <c r="E532" s="44" t="s">
        <v>41</v>
      </c>
      <c r="F532" s="45" t="s">
        <v>24</v>
      </c>
      <c r="G532" s="45" t="s">
        <v>25</v>
      </c>
      <c r="H532" s="46">
        <v>35000</v>
      </c>
      <c r="I532" s="46">
        <v>1004.5</v>
      </c>
      <c r="J532" s="46">
        <v>0</v>
      </c>
      <c r="K532" s="46">
        <v>1064</v>
      </c>
      <c r="L532" s="46">
        <v>3525</v>
      </c>
      <c r="M532" s="46">
        <v>5593.5</v>
      </c>
      <c r="N532" s="46">
        <v>29406.5</v>
      </c>
      <c r="O532" s="47">
        <v>44927</v>
      </c>
      <c r="P532" s="48">
        <v>45078</v>
      </c>
      <c r="Q532" s="1">
        <f>VLOOKUP(D532,'[1]CLASIFICACION DE CARGOS'!J:K,2,0)</f>
        <v>30.1</v>
      </c>
      <c r="R532" s="1">
        <f>VLOOKUP(E532,'[1]CLASIFICACION DE CARGOS'!A:B,2,0)</f>
        <v>10</v>
      </c>
      <c r="S532" s="1">
        <f t="shared" si="14"/>
        <v>0</v>
      </c>
      <c r="U532" s="49"/>
      <c r="V532" s="50"/>
    </row>
    <row r="533" spans="1:22" ht="30" customHeight="1" x14ac:dyDescent="0.25">
      <c r="A533" s="15">
        <f t="shared" si="15"/>
        <v>439</v>
      </c>
      <c r="B533" s="16">
        <v>7000063581</v>
      </c>
      <c r="C533" s="44" t="s">
        <v>656</v>
      </c>
      <c r="D533" s="17" t="s">
        <v>652</v>
      </c>
      <c r="E533" s="44" t="s">
        <v>41</v>
      </c>
      <c r="F533" s="45" t="s">
        <v>24</v>
      </c>
      <c r="G533" s="45" t="s">
        <v>25</v>
      </c>
      <c r="H533" s="46">
        <v>35000</v>
      </c>
      <c r="I533" s="46">
        <v>1004.5</v>
      </c>
      <c r="J533" s="46">
        <v>0</v>
      </c>
      <c r="K533" s="46">
        <v>1064</v>
      </c>
      <c r="L533" s="46">
        <v>1600</v>
      </c>
      <c r="M533" s="46">
        <v>3668.5</v>
      </c>
      <c r="N533" s="46">
        <v>31331.5</v>
      </c>
      <c r="O533" s="47">
        <v>44774</v>
      </c>
      <c r="P533" s="48">
        <v>44957</v>
      </c>
      <c r="Q533" s="1">
        <f>VLOOKUP(D533,'[1]CLASIFICACION DE CARGOS'!J:K,2,0)</f>
        <v>30.1</v>
      </c>
      <c r="R533" s="1">
        <f>VLOOKUP(E533,'[1]CLASIFICACION DE CARGOS'!A:B,2,0)</f>
        <v>10</v>
      </c>
      <c r="S533" s="1">
        <f t="shared" si="14"/>
        <v>0</v>
      </c>
      <c r="U533" s="49"/>
      <c r="V533" s="50"/>
    </row>
    <row r="534" spans="1:22" ht="30" customHeight="1" x14ac:dyDescent="0.25">
      <c r="A534" s="15">
        <f t="shared" si="15"/>
        <v>440</v>
      </c>
      <c r="B534" s="16">
        <v>2200309470</v>
      </c>
      <c r="C534" s="44" t="s">
        <v>657</v>
      </c>
      <c r="D534" s="17" t="s">
        <v>652</v>
      </c>
      <c r="E534" s="44" t="s">
        <v>154</v>
      </c>
      <c r="F534" s="45" t="s">
        <v>24</v>
      </c>
      <c r="G534" s="45" t="s">
        <v>25</v>
      </c>
      <c r="H534" s="46">
        <v>40000</v>
      </c>
      <c r="I534" s="46">
        <v>1148</v>
      </c>
      <c r="J534" s="46">
        <v>0</v>
      </c>
      <c r="K534" s="46">
        <v>1216</v>
      </c>
      <c r="L534" s="46">
        <v>1225</v>
      </c>
      <c r="M534" s="46">
        <v>3589</v>
      </c>
      <c r="N534" s="46">
        <v>36411</v>
      </c>
      <c r="O534" s="47">
        <v>44805</v>
      </c>
      <c r="P534" s="48">
        <v>44985</v>
      </c>
      <c r="Q534" s="1">
        <f>VLOOKUP(D534,'[1]CLASIFICACION DE CARGOS'!J:K,2,0)</f>
        <v>30.1</v>
      </c>
      <c r="R534" s="1">
        <f>VLOOKUP(E534,'[1]CLASIFICACION DE CARGOS'!A:B,2,0)</f>
        <v>13</v>
      </c>
      <c r="S534" s="1">
        <f t="shared" si="14"/>
        <v>0</v>
      </c>
      <c r="U534" s="49"/>
      <c r="V534" s="50"/>
    </row>
    <row r="535" spans="1:22" ht="30" customHeight="1" x14ac:dyDescent="0.25">
      <c r="A535" s="15" t="str">
        <f t="shared" si="15"/>
        <v/>
      </c>
      <c r="B535" s="10"/>
      <c r="C535" s="11" t="s">
        <v>658</v>
      </c>
      <c r="D535" s="12" t="s">
        <v>20</v>
      </c>
      <c r="E535" s="12" t="s">
        <v>20</v>
      </c>
      <c r="F535" s="12" t="s">
        <v>20</v>
      </c>
      <c r="G535" s="12" t="s">
        <v>20</v>
      </c>
      <c r="H535" s="12" t="s">
        <v>20</v>
      </c>
      <c r="I535" s="12" t="s">
        <v>20</v>
      </c>
      <c r="J535" s="12" t="s">
        <v>20</v>
      </c>
      <c r="K535" s="12" t="s">
        <v>20</v>
      </c>
      <c r="L535" s="12" t="s">
        <v>20</v>
      </c>
      <c r="M535" s="12" t="s">
        <v>20</v>
      </c>
      <c r="N535" s="12" t="s">
        <v>20</v>
      </c>
      <c r="O535" s="13"/>
      <c r="P535" s="14"/>
    </row>
    <row r="536" spans="1:22" ht="30" customHeight="1" x14ac:dyDescent="0.25">
      <c r="A536" s="15">
        <f t="shared" si="15"/>
        <v>441</v>
      </c>
      <c r="B536" s="16">
        <v>9100037408</v>
      </c>
      <c r="C536" s="44" t="s">
        <v>659</v>
      </c>
      <c r="D536" s="17" t="s">
        <v>658</v>
      </c>
      <c r="E536" s="44" t="s">
        <v>60</v>
      </c>
      <c r="F536" s="45" t="s">
        <v>24</v>
      </c>
      <c r="G536" s="45" t="s">
        <v>25</v>
      </c>
      <c r="H536" s="46">
        <v>46000</v>
      </c>
      <c r="I536" s="46">
        <v>1320.2</v>
      </c>
      <c r="J536" s="46">
        <v>0</v>
      </c>
      <c r="K536" s="46">
        <v>1398.4</v>
      </c>
      <c r="L536" s="46">
        <v>125</v>
      </c>
      <c r="M536" s="46">
        <v>2843.6</v>
      </c>
      <c r="N536" s="46">
        <v>43156.4</v>
      </c>
      <c r="O536" s="47">
        <v>44896</v>
      </c>
      <c r="P536" s="48">
        <v>45077</v>
      </c>
      <c r="Q536" s="1">
        <f>VLOOKUP(D536,'[1]CLASIFICACION DE CARGOS'!J:K,2,0)</f>
        <v>30.1</v>
      </c>
      <c r="R536" s="1">
        <f>VLOOKUP(E536,'[1]CLASIFICACION DE CARGOS'!A:B,2,0)</f>
        <v>4</v>
      </c>
      <c r="S536" s="1">
        <f>IF(Q536=Q534,0,1)</f>
        <v>0</v>
      </c>
      <c r="U536" s="49"/>
      <c r="V536" s="50"/>
    </row>
    <row r="537" spans="1:22" ht="30" customHeight="1" x14ac:dyDescent="0.25">
      <c r="A537" s="15">
        <f t="shared" si="15"/>
        <v>442</v>
      </c>
      <c r="B537" s="16">
        <v>40222434900</v>
      </c>
      <c r="C537" s="44" t="s">
        <v>660</v>
      </c>
      <c r="D537" s="17" t="s">
        <v>658</v>
      </c>
      <c r="E537" s="44" t="s">
        <v>23</v>
      </c>
      <c r="F537" s="45" t="s">
        <v>24</v>
      </c>
      <c r="G537" s="45" t="s">
        <v>29</v>
      </c>
      <c r="H537" s="46">
        <v>35000</v>
      </c>
      <c r="I537" s="46">
        <v>1004.5</v>
      </c>
      <c r="J537" s="46">
        <v>0</v>
      </c>
      <c r="K537" s="46">
        <v>1064</v>
      </c>
      <c r="L537" s="46">
        <v>1442.5</v>
      </c>
      <c r="M537" s="46">
        <v>3511</v>
      </c>
      <c r="N537" s="46">
        <v>31489</v>
      </c>
      <c r="O537" s="47">
        <v>44896</v>
      </c>
      <c r="P537" s="48">
        <v>45077</v>
      </c>
      <c r="Q537" s="1">
        <f>VLOOKUP(D537,'[1]CLASIFICACION DE CARGOS'!J:K,2,0)</f>
        <v>30.1</v>
      </c>
      <c r="R537" s="1">
        <f>VLOOKUP(E537,'[1]CLASIFICACION DE CARGOS'!A:B,2,0)</f>
        <v>7</v>
      </c>
      <c r="S537" s="1">
        <f t="shared" si="14"/>
        <v>0</v>
      </c>
      <c r="U537" s="49"/>
      <c r="V537" s="50"/>
    </row>
    <row r="538" spans="1:22" ht="30" customHeight="1" x14ac:dyDescent="0.25">
      <c r="A538" s="15">
        <f t="shared" si="15"/>
        <v>443</v>
      </c>
      <c r="B538" s="16">
        <v>6900110898</v>
      </c>
      <c r="C538" s="44" t="s">
        <v>661</v>
      </c>
      <c r="D538" s="17" t="s">
        <v>658</v>
      </c>
      <c r="E538" s="44" t="s">
        <v>23</v>
      </c>
      <c r="F538" s="45" t="s">
        <v>24</v>
      </c>
      <c r="G538" s="45" t="s">
        <v>29</v>
      </c>
      <c r="H538" s="46">
        <v>25000</v>
      </c>
      <c r="I538" s="46">
        <v>717.5</v>
      </c>
      <c r="J538" s="46">
        <v>0</v>
      </c>
      <c r="K538" s="46">
        <v>760</v>
      </c>
      <c r="L538" s="46">
        <v>442.48</v>
      </c>
      <c r="M538" s="46">
        <v>1919.98</v>
      </c>
      <c r="N538" s="46">
        <v>23080.02</v>
      </c>
      <c r="O538" s="47">
        <v>44896</v>
      </c>
      <c r="P538" s="48">
        <v>45077</v>
      </c>
      <c r="Q538" s="1">
        <f>VLOOKUP(D538,'[1]CLASIFICACION DE CARGOS'!J:K,2,0)</f>
        <v>30.1</v>
      </c>
      <c r="R538" s="1">
        <f>VLOOKUP(E538,'[1]CLASIFICACION DE CARGOS'!A:B,2,0)</f>
        <v>7</v>
      </c>
      <c r="S538" s="1">
        <f t="shared" si="14"/>
        <v>0</v>
      </c>
      <c r="U538" s="49"/>
      <c r="V538" s="50"/>
    </row>
    <row r="539" spans="1:22" ht="30" customHeight="1" x14ac:dyDescent="0.25">
      <c r="A539" s="15">
        <f t="shared" si="15"/>
        <v>444</v>
      </c>
      <c r="B539" s="16">
        <v>6900057057</v>
      </c>
      <c r="C539" s="44" t="s">
        <v>662</v>
      </c>
      <c r="D539" s="17" t="s">
        <v>658</v>
      </c>
      <c r="E539" s="44" t="s">
        <v>41</v>
      </c>
      <c r="F539" s="45" t="s">
        <v>24</v>
      </c>
      <c r="G539" s="45" t="s">
        <v>25</v>
      </c>
      <c r="H539" s="46">
        <v>35000</v>
      </c>
      <c r="I539" s="46">
        <v>1004.5</v>
      </c>
      <c r="J539" s="46">
        <v>0</v>
      </c>
      <c r="K539" s="46">
        <v>1064</v>
      </c>
      <c r="L539" s="46">
        <v>125</v>
      </c>
      <c r="M539" s="46">
        <v>2193.5</v>
      </c>
      <c r="N539" s="46">
        <v>32806.5</v>
      </c>
      <c r="O539" s="47">
        <v>44805</v>
      </c>
      <c r="P539" s="48">
        <v>44985</v>
      </c>
      <c r="Q539" s="1">
        <f>VLOOKUP(D539,'[1]CLASIFICACION DE CARGOS'!J:K,2,0)</f>
        <v>30.1</v>
      </c>
      <c r="R539" s="1">
        <f>VLOOKUP(E539,'[1]CLASIFICACION DE CARGOS'!A:B,2,0)</f>
        <v>10</v>
      </c>
      <c r="S539" s="1">
        <f t="shared" si="14"/>
        <v>0</v>
      </c>
      <c r="U539" s="49"/>
      <c r="V539" s="50"/>
    </row>
    <row r="540" spans="1:22" ht="30" customHeight="1" x14ac:dyDescent="0.25">
      <c r="A540" s="15" t="str">
        <f t="shared" si="15"/>
        <v/>
      </c>
      <c r="B540" s="10"/>
      <c r="C540" s="11" t="s">
        <v>663</v>
      </c>
      <c r="D540" s="12" t="s">
        <v>20</v>
      </c>
      <c r="E540" s="12" t="s">
        <v>20</v>
      </c>
      <c r="F540" s="12" t="s">
        <v>20</v>
      </c>
      <c r="G540" s="12" t="s">
        <v>20</v>
      </c>
      <c r="H540" s="12" t="s">
        <v>20</v>
      </c>
      <c r="I540" s="12" t="s">
        <v>20</v>
      </c>
      <c r="J540" s="12" t="s">
        <v>20</v>
      </c>
      <c r="K540" s="12" t="s">
        <v>20</v>
      </c>
      <c r="L540" s="12" t="s">
        <v>20</v>
      </c>
      <c r="M540" s="12" t="s">
        <v>20</v>
      </c>
      <c r="N540" s="12" t="s">
        <v>20</v>
      </c>
      <c r="O540" s="13"/>
      <c r="P540" s="14"/>
    </row>
    <row r="541" spans="1:22" ht="30" customHeight="1" x14ac:dyDescent="0.25">
      <c r="A541" s="15">
        <f t="shared" si="15"/>
        <v>445</v>
      </c>
      <c r="B541" s="16">
        <v>2700244813</v>
      </c>
      <c r="C541" s="44" t="s">
        <v>664</v>
      </c>
      <c r="D541" s="17" t="s">
        <v>663</v>
      </c>
      <c r="E541" s="44" t="s">
        <v>67</v>
      </c>
      <c r="F541" s="45" t="s">
        <v>24</v>
      </c>
      <c r="G541" s="45" t="s">
        <v>25</v>
      </c>
      <c r="H541" s="46">
        <v>45000</v>
      </c>
      <c r="I541" s="46">
        <v>1291.5</v>
      </c>
      <c r="J541" s="46">
        <v>0</v>
      </c>
      <c r="K541" s="46">
        <v>1368</v>
      </c>
      <c r="L541" s="46">
        <v>125</v>
      </c>
      <c r="M541" s="46">
        <v>2784.5</v>
      </c>
      <c r="N541" s="46">
        <v>42215.5</v>
      </c>
      <c r="O541" s="47">
        <v>44896</v>
      </c>
      <c r="P541" s="48">
        <v>45077</v>
      </c>
      <c r="Q541" s="1">
        <f>VLOOKUP(D541,'[1]CLASIFICACION DE CARGOS'!J:K,2,0)</f>
        <v>30.1</v>
      </c>
      <c r="R541" s="1">
        <f>VLOOKUP(E541,'[1]CLASIFICACION DE CARGOS'!A:B,2,0)</f>
        <v>4</v>
      </c>
      <c r="S541" s="1" t="e">
        <f>IF(Q541=#REF!,0,1)</f>
        <v>#REF!</v>
      </c>
      <c r="U541" s="49"/>
      <c r="V541" s="50"/>
    </row>
    <row r="542" spans="1:22" ht="30" customHeight="1" x14ac:dyDescent="0.25">
      <c r="A542" s="15">
        <f t="shared" si="15"/>
        <v>446</v>
      </c>
      <c r="B542" s="16">
        <v>200609600</v>
      </c>
      <c r="C542" s="44" t="s">
        <v>665</v>
      </c>
      <c r="D542" s="17" t="s">
        <v>663</v>
      </c>
      <c r="E542" s="44" t="s">
        <v>539</v>
      </c>
      <c r="F542" s="45" t="s">
        <v>24</v>
      </c>
      <c r="G542" s="45" t="s">
        <v>25</v>
      </c>
      <c r="H542" s="46">
        <v>100000</v>
      </c>
      <c r="I542" s="46">
        <v>2870</v>
      </c>
      <c r="J542" s="46">
        <v>12105.37</v>
      </c>
      <c r="K542" s="46">
        <v>3040</v>
      </c>
      <c r="L542" s="46">
        <v>125</v>
      </c>
      <c r="M542" s="46">
        <v>18140.37</v>
      </c>
      <c r="N542" s="46">
        <v>81859.63</v>
      </c>
      <c r="O542" s="47">
        <v>44896</v>
      </c>
      <c r="P542" s="48">
        <v>45077</v>
      </c>
      <c r="Q542" s="1">
        <f>VLOOKUP(D542,'[1]CLASIFICACION DE CARGOS'!J:K,2,0)</f>
        <v>30.1</v>
      </c>
      <c r="R542" s="1">
        <f>VLOOKUP(E542,'[1]CLASIFICACION DE CARGOS'!A:B,2,0)</f>
        <v>6</v>
      </c>
      <c r="S542" s="1">
        <f t="shared" ref="S542:S609" si="16">IF(Q542=Q541,0,1)</f>
        <v>0</v>
      </c>
      <c r="U542" s="49"/>
      <c r="V542" s="50"/>
    </row>
    <row r="543" spans="1:22" ht="30" customHeight="1" x14ac:dyDescent="0.25">
      <c r="A543" s="15">
        <f t="shared" si="15"/>
        <v>447</v>
      </c>
      <c r="B543" s="16">
        <v>111727848</v>
      </c>
      <c r="C543" s="44" t="s">
        <v>666</v>
      </c>
      <c r="D543" s="17" t="s">
        <v>663</v>
      </c>
      <c r="E543" s="44" t="s">
        <v>23</v>
      </c>
      <c r="F543" s="45" t="s">
        <v>24</v>
      </c>
      <c r="G543" s="45" t="s">
        <v>25</v>
      </c>
      <c r="H543" s="46">
        <v>30000</v>
      </c>
      <c r="I543" s="46">
        <v>861</v>
      </c>
      <c r="J543" s="46">
        <v>0</v>
      </c>
      <c r="K543" s="46">
        <v>912</v>
      </c>
      <c r="L543" s="46">
        <v>2125</v>
      </c>
      <c r="M543" s="46">
        <v>3898</v>
      </c>
      <c r="N543" s="46">
        <v>26102</v>
      </c>
      <c r="O543" s="47">
        <v>44805</v>
      </c>
      <c r="P543" s="48">
        <v>44985</v>
      </c>
      <c r="Q543" s="1">
        <f>VLOOKUP(D543,'[1]CLASIFICACION DE CARGOS'!J:K,2,0)</f>
        <v>30.1</v>
      </c>
      <c r="R543" s="1">
        <f>VLOOKUP(E543,'[1]CLASIFICACION DE CARGOS'!A:B,2,0)</f>
        <v>7</v>
      </c>
      <c r="S543" s="1">
        <f t="shared" si="16"/>
        <v>0</v>
      </c>
      <c r="U543" s="49"/>
      <c r="V543" s="50"/>
    </row>
    <row r="544" spans="1:22" ht="30" customHeight="1" x14ac:dyDescent="0.25">
      <c r="A544" s="15">
        <f t="shared" si="15"/>
        <v>448</v>
      </c>
      <c r="B544" s="16">
        <v>6800122266</v>
      </c>
      <c r="C544" s="44" t="s">
        <v>667</v>
      </c>
      <c r="D544" s="17" t="s">
        <v>663</v>
      </c>
      <c r="E544" s="44" t="s">
        <v>296</v>
      </c>
      <c r="F544" s="45" t="s">
        <v>24</v>
      </c>
      <c r="G544" s="45" t="s">
        <v>25</v>
      </c>
      <c r="H544" s="46">
        <v>50000</v>
      </c>
      <c r="I544" s="46">
        <v>1435</v>
      </c>
      <c r="J544" s="46">
        <v>1854</v>
      </c>
      <c r="K544" s="46">
        <v>1520</v>
      </c>
      <c r="L544" s="46">
        <v>125</v>
      </c>
      <c r="M544" s="46">
        <v>4934</v>
      </c>
      <c r="N544" s="46">
        <v>45066</v>
      </c>
      <c r="O544" s="47">
        <v>44835</v>
      </c>
      <c r="P544" s="48">
        <v>45016</v>
      </c>
      <c r="Q544" s="1">
        <f>VLOOKUP(D544,'[1]CLASIFICACION DE CARGOS'!J:K,2,0)</f>
        <v>30.1</v>
      </c>
      <c r="R544" s="1">
        <f>VLOOKUP(E544,'[1]CLASIFICACION DE CARGOS'!A:B,2,0)</f>
        <v>8</v>
      </c>
      <c r="S544" s="1">
        <f t="shared" si="16"/>
        <v>0</v>
      </c>
      <c r="U544" s="49"/>
      <c r="V544" s="50"/>
    </row>
    <row r="545" spans="1:22" ht="30" customHeight="1" x14ac:dyDescent="0.25">
      <c r="A545" s="15">
        <f t="shared" si="15"/>
        <v>449</v>
      </c>
      <c r="B545" s="16">
        <v>100974187</v>
      </c>
      <c r="C545" s="44" t="s">
        <v>668</v>
      </c>
      <c r="D545" s="17" t="s">
        <v>663</v>
      </c>
      <c r="E545" s="44" t="s">
        <v>296</v>
      </c>
      <c r="F545" s="45" t="s">
        <v>24</v>
      </c>
      <c r="G545" s="45" t="s">
        <v>25</v>
      </c>
      <c r="H545" s="46">
        <v>38000</v>
      </c>
      <c r="I545" s="46">
        <v>1090.5999999999999</v>
      </c>
      <c r="J545" s="46">
        <v>0</v>
      </c>
      <c r="K545" s="46">
        <v>1155.2</v>
      </c>
      <c r="L545" s="46">
        <v>175</v>
      </c>
      <c r="M545" s="46">
        <v>2420.8000000000002</v>
      </c>
      <c r="N545" s="46">
        <v>35579.199999999997</v>
      </c>
      <c r="O545" s="47">
        <v>44896</v>
      </c>
      <c r="P545" s="48">
        <v>45077</v>
      </c>
      <c r="Q545" s="1">
        <f>VLOOKUP(D545,'[1]CLASIFICACION DE CARGOS'!J:K,2,0)</f>
        <v>30.1</v>
      </c>
      <c r="R545" s="1">
        <f>VLOOKUP(E545,'[1]CLASIFICACION DE CARGOS'!A:B,2,0)</f>
        <v>8</v>
      </c>
      <c r="S545" s="1">
        <f t="shared" si="16"/>
        <v>0</v>
      </c>
      <c r="U545" s="49"/>
      <c r="V545" s="50"/>
    </row>
    <row r="546" spans="1:22" ht="30" customHeight="1" x14ac:dyDescent="0.25">
      <c r="A546" s="15">
        <f t="shared" si="15"/>
        <v>450</v>
      </c>
      <c r="B546" s="16">
        <v>40225952171</v>
      </c>
      <c r="C546" s="44" t="s">
        <v>669</v>
      </c>
      <c r="D546" s="17" t="s">
        <v>663</v>
      </c>
      <c r="E546" s="44" t="s">
        <v>462</v>
      </c>
      <c r="F546" s="45" t="s">
        <v>24</v>
      </c>
      <c r="G546" s="45" t="s">
        <v>29</v>
      </c>
      <c r="H546" s="46">
        <v>22000</v>
      </c>
      <c r="I546" s="46">
        <v>631.4</v>
      </c>
      <c r="J546" s="46">
        <v>0</v>
      </c>
      <c r="K546" s="46">
        <v>668.8</v>
      </c>
      <c r="L546" s="46">
        <v>125</v>
      </c>
      <c r="M546" s="46">
        <v>1425.2</v>
      </c>
      <c r="N546" s="46">
        <v>20574.8</v>
      </c>
      <c r="O546" s="47">
        <v>44835</v>
      </c>
      <c r="P546" s="48">
        <v>45016</v>
      </c>
      <c r="Q546" s="1">
        <f>VLOOKUP(D546,'[1]CLASIFICACION DE CARGOS'!J:K,2,0)</f>
        <v>30.1</v>
      </c>
      <c r="R546" s="1">
        <f>VLOOKUP(E546,'[1]CLASIFICACION DE CARGOS'!A:B,2,0)</f>
        <v>13</v>
      </c>
      <c r="S546" s="1" t="e">
        <f>IF(Q546=#REF!,0,1)</f>
        <v>#REF!</v>
      </c>
      <c r="U546" s="49"/>
      <c r="V546" s="50"/>
    </row>
    <row r="547" spans="1:22" ht="30" customHeight="1" x14ac:dyDescent="0.25">
      <c r="A547" s="15">
        <f t="shared" si="15"/>
        <v>451</v>
      </c>
      <c r="B547" s="16">
        <v>201001583</v>
      </c>
      <c r="C547" s="44" t="s">
        <v>670</v>
      </c>
      <c r="D547" s="17" t="s">
        <v>663</v>
      </c>
      <c r="E547" s="44" t="s">
        <v>154</v>
      </c>
      <c r="F547" s="45" t="s">
        <v>24</v>
      </c>
      <c r="G547" s="45" t="s">
        <v>29</v>
      </c>
      <c r="H547" s="46">
        <v>38000</v>
      </c>
      <c r="I547" s="46">
        <v>1090.5999999999999</v>
      </c>
      <c r="J547" s="46">
        <v>160.38</v>
      </c>
      <c r="K547" s="46">
        <v>1155.2</v>
      </c>
      <c r="L547" s="46">
        <v>125</v>
      </c>
      <c r="M547" s="46">
        <v>2531.1799999999998</v>
      </c>
      <c r="N547" s="46">
        <v>35468.82</v>
      </c>
      <c r="O547" s="47">
        <v>44427</v>
      </c>
      <c r="P547" s="48">
        <v>44611</v>
      </c>
      <c r="Q547" s="1">
        <f>VLOOKUP(D547,'[1]CLASIFICACION DE CARGOS'!J:K,2,0)</f>
        <v>30.1</v>
      </c>
      <c r="R547" s="1">
        <f>VLOOKUP(E547,'[1]CLASIFICACION DE CARGOS'!A:B,2,0)</f>
        <v>13</v>
      </c>
      <c r="S547" s="1">
        <f t="shared" si="16"/>
        <v>0</v>
      </c>
      <c r="U547" s="49"/>
      <c r="V547" s="50"/>
    </row>
    <row r="548" spans="1:22" ht="30" customHeight="1" x14ac:dyDescent="0.25">
      <c r="A548" s="15" t="str">
        <f t="shared" si="15"/>
        <v/>
      </c>
      <c r="B548" s="10"/>
      <c r="C548" s="11" t="s">
        <v>671</v>
      </c>
      <c r="D548" s="12" t="s">
        <v>20</v>
      </c>
      <c r="E548" s="12" t="s">
        <v>20</v>
      </c>
      <c r="F548" s="12" t="s">
        <v>20</v>
      </c>
      <c r="G548" s="12" t="s">
        <v>20</v>
      </c>
      <c r="H548" s="12" t="s">
        <v>20</v>
      </c>
      <c r="I548" s="12" t="s">
        <v>20</v>
      </c>
      <c r="J548" s="12" t="s">
        <v>20</v>
      </c>
      <c r="K548" s="12" t="s">
        <v>20</v>
      </c>
      <c r="L548" s="12" t="s">
        <v>20</v>
      </c>
      <c r="M548" s="12" t="s">
        <v>20</v>
      </c>
      <c r="N548" s="12" t="s">
        <v>20</v>
      </c>
      <c r="O548" s="13"/>
      <c r="P548" s="14"/>
    </row>
    <row r="549" spans="1:22" ht="30" customHeight="1" x14ac:dyDescent="0.25">
      <c r="A549" s="15">
        <f t="shared" si="15"/>
        <v>452</v>
      </c>
      <c r="B549" s="16">
        <v>11000036803</v>
      </c>
      <c r="C549" s="44" t="s">
        <v>672</v>
      </c>
      <c r="D549" s="17" t="s">
        <v>671</v>
      </c>
      <c r="E549" s="44" t="s">
        <v>673</v>
      </c>
      <c r="F549" s="45" t="s">
        <v>24</v>
      </c>
      <c r="G549" s="45" t="s">
        <v>25</v>
      </c>
      <c r="H549" s="46">
        <v>35000</v>
      </c>
      <c r="I549" s="46">
        <v>1004.5</v>
      </c>
      <c r="J549" s="46">
        <v>0</v>
      </c>
      <c r="K549" s="46">
        <v>1064</v>
      </c>
      <c r="L549" s="46">
        <v>6043.65</v>
      </c>
      <c r="M549" s="46">
        <v>8112.15</v>
      </c>
      <c r="N549" s="46">
        <v>26887.85</v>
      </c>
      <c r="O549" s="47">
        <v>44896</v>
      </c>
      <c r="P549" s="48">
        <v>45077</v>
      </c>
      <c r="Q549" s="1">
        <f>VLOOKUP(D549,'[1]CLASIFICACION DE CARGOS'!J:K,2,0)</f>
        <v>30.1</v>
      </c>
      <c r="R549" s="1">
        <f>VLOOKUP(E549,'[1]CLASIFICACION DE CARGOS'!A:B,2,0)</f>
        <v>6</v>
      </c>
      <c r="S549" s="1">
        <f>IF(Q549=Q547,0,1)</f>
        <v>0</v>
      </c>
      <c r="U549" s="49"/>
      <c r="V549" s="50"/>
    </row>
    <row r="550" spans="1:22" ht="30" customHeight="1" x14ac:dyDescent="0.25">
      <c r="A550" s="15">
        <f t="shared" si="15"/>
        <v>453</v>
      </c>
      <c r="B550" s="16">
        <v>1200206611</v>
      </c>
      <c r="C550" s="44" t="s">
        <v>674</v>
      </c>
      <c r="D550" s="17" t="s">
        <v>671</v>
      </c>
      <c r="E550" s="44" t="s">
        <v>23</v>
      </c>
      <c r="F550" s="45" t="s">
        <v>24</v>
      </c>
      <c r="G550" s="45" t="s">
        <v>25</v>
      </c>
      <c r="H550" s="46">
        <v>35000</v>
      </c>
      <c r="I550" s="46">
        <v>1004.5</v>
      </c>
      <c r="J550" s="46">
        <v>0</v>
      </c>
      <c r="K550" s="46">
        <v>1064</v>
      </c>
      <c r="L550" s="46">
        <v>442.48</v>
      </c>
      <c r="M550" s="46">
        <v>2510.98</v>
      </c>
      <c r="N550" s="46">
        <v>32489.02</v>
      </c>
      <c r="O550" s="47">
        <v>44866</v>
      </c>
      <c r="P550" s="48">
        <v>45046</v>
      </c>
      <c r="Q550" s="1">
        <f>VLOOKUP(D550,'[1]CLASIFICACION DE CARGOS'!J:K,2,0)</f>
        <v>30.1</v>
      </c>
      <c r="R550" s="1">
        <f>VLOOKUP(E550,'[1]CLASIFICACION DE CARGOS'!A:B,2,0)</f>
        <v>7</v>
      </c>
      <c r="S550" s="1">
        <f t="shared" si="16"/>
        <v>0</v>
      </c>
      <c r="U550" s="49"/>
      <c r="V550" s="50"/>
    </row>
    <row r="551" spans="1:22" ht="30" customHeight="1" x14ac:dyDescent="0.25">
      <c r="A551" s="15">
        <f t="shared" si="15"/>
        <v>454</v>
      </c>
      <c r="B551" s="16">
        <v>1200721460</v>
      </c>
      <c r="C551" s="44" t="s">
        <v>675</v>
      </c>
      <c r="D551" s="17" t="s">
        <v>671</v>
      </c>
      <c r="E551" s="44" t="s">
        <v>23</v>
      </c>
      <c r="F551" s="45" t="s">
        <v>24</v>
      </c>
      <c r="G551" s="45" t="s">
        <v>25</v>
      </c>
      <c r="H551" s="46">
        <v>35000</v>
      </c>
      <c r="I551" s="46">
        <v>1004.5</v>
      </c>
      <c r="J551" s="46">
        <v>0</v>
      </c>
      <c r="K551" s="46">
        <v>1064</v>
      </c>
      <c r="L551" s="46">
        <v>125</v>
      </c>
      <c r="M551" s="46">
        <v>2193.5</v>
      </c>
      <c r="N551" s="46">
        <v>32806.5</v>
      </c>
      <c r="O551" s="47">
        <v>44774</v>
      </c>
      <c r="P551" s="48">
        <v>44957</v>
      </c>
      <c r="Q551" s="1">
        <f>VLOOKUP(D551,'[1]CLASIFICACION DE CARGOS'!J:K,2,0)</f>
        <v>30.1</v>
      </c>
      <c r="R551" s="1">
        <f>VLOOKUP(E551,'[1]CLASIFICACION DE CARGOS'!A:B,2,0)</f>
        <v>7</v>
      </c>
      <c r="S551" s="1">
        <f t="shared" si="16"/>
        <v>0</v>
      </c>
      <c r="U551" s="49"/>
      <c r="V551" s="50"/>
    </row>
    <row r="552" spans="1:22" ht="30" customHeight="1" x14ac:dyDescent="0.25">
      <c r="A552" s="15">
        <f t="shared" si="15"/>
        <v>455</v>
      </c>
      <c r="B552" s="16">
        <v>9300593747</v>
      </c>
      <c r="C552" s="44" t="s">
        <v>676</v>
      </c>
      <c r="D552" s="17" t="s">
        <v>671</v>
      </c>
      <c r="E552" s="44" t="s">
        <v>172</v>
      </c>
      <c r="F552" s="45" t="s">
        <v>24</v>
      </c>
      <c r="G552" s="45" t="s">
        <v>25</v>
      </c>
      <c r="H552" s="46">
        <v>38000</v>
      </c>
      <c r="I552" s="46">
        <v>1090.5999999999999</v>
      </c>
      <c r="J552" s="46">
        <v>160.38</v>
      </c>
      <c r="K552" s="46">
        <v>1155.2</v>
      </c>
      <c r="L552" s="46">
        <v>6723.99</v>
      </c>
      <c r="M552" s="46">
        <v>9130.17</v>
      </c>
      <c r="N552" s="46">
        <v>28869.83</v>
      </c>
      <c r="O552" s="47">
        <v>44896</v>
      </c>
      <c r="P552" s="48">
        <v>45077</v>
      </c>
      <c r="Q552" s="1">
        <f>VLOOKUP(D552,'[1]CLASIFICACION DE CARGOS'!J:K,2,0)</f>
        <v>30.1</v>
      </c>
      <c r="R552" s="1">
        <f>VLOOKUP(E552,'[1]CLASIFICACION DE CARGOS'!A:B,2,0)</f>
        <v>8</v>
      </c>
      <c r="S552" s="1">
        <f t="shared" si="16"/>
        <v>0</v>
      </c>
      <c r="U552" s="49"/>
      <c r="V552" s="50"/>
    </row>
    <row r="553" spans="1:22" ht="30" customHeight="1" x14ac:dyDescent="0.25">
      <c r="A553" s="15">
        <f t="shared" si="15"/>
        <v>456</v>
      </c>
      <c r="B553" s="16">
        <v>1201245410</v>
      </c>
      <c r="C553" s="44" t="s">
        <v>677</v>
      </c>
      <c r="D553" s="17" t="s">
        <v>671</v>
      </c>
      <c r="E553" s="44" t="s">
        <v>99</v>
      </c>
      <c r="F553" s="45" t="s">
        <v>24</v>
      </c>
      <c r="G553" s="45" t="s">
        <v>25</v>
      </c>
      <c r="H553" s="46">
        <v>35000</v>
      </c>
      <c r="I553" s="46">
        <v>1004.5</v>
      </c>
      <c r="J553" s="46">
        <v>0</v>
      </c>
      <c r="K553" s="46">
        <v>1064</v>
      </c>
      <c r="L553" s="46">
        <v>442.48</v>
      </c>
      <c r="M553" s="46">
        <v>2510.98</v>
      </c>
      <c r="N553" s="46">
        <v>32489.02</v>
      </c>
      <c r="O553" s="47">
        <v>44896</v>
      </c>
      <c r="P553" s="48">
        <v>45077</v>
      </c>
      <c r="Q553" s="1">
        <f>VLOOKUP(D553,'[1]CLASIFICACION DE CARGOS'!J:K,2,0)</f>
        <v>30.1</v>
      </c>
      <c r="R553" s="1">
        <f>VLOOKUP(E553,'[1]CLASIFICACION DE CARGOS'!A:B,2,0)</f>
        <v>8</v>
      </c>
      <c r="S553" s="1">
        <f t="shared" si="16"/>
        <v>0</v>
      </c>
      <c r="U553" s="49"/>
      <c r="V553" s="50"/>
    </row>
    <row r="554" spans="1:22" ht="30" customHeight="1" x14ac:dyDescent="0.25">
      <c r="A554" s="15">
        <f t="shared" si="15"/>
        <v>457</v>
      </c>
      <c r="B554" s="16">
        <v>1200934816</v>
      </c>
      <c r="C554" s="44" t="s">
        <v>678</v>
      </c>
      <c r="D554" s="17" t="s">
        <v>671</v>
      </c>
      <c r="E554" s="44" t="s">
        <v>99</v>
      </c>
      <c r="F554" s="45" t="s">
        <v>24</v>
      </c>
      <c r="G554" s="45" t="s">
        <v>25</v>
      </c>
      <c r="H554" s="46">
        <v>25000</v>
      </c>
      <c r="I554" s="46">
        <v>717.5</v>
      </c>
      <c r="J554" s="46">
        <v>0</v>
      </c>
      <c r="K554" s="46">
        <v>760</v>
      </c>
      <c r="L554" s="46">
        <v>759.95</v>
      </c>
      <c r="M554" s="46">
        <v>2237.4499999999998</v>
      </c>
      <c r="N554" s="46">
        <v>22762.55</v>
      </c>
      <c r="O554" s="47">
        <v>44805</v>
      </c>
      <c r="P554" s="48">
        <v>44985</v>
      </c>
      <c r="Q554" s="1">
        <f>VLOOKUP(D554,'[1]CLASIFICACION DE CARGOS'!J:K,2,0)</f>
        <v>30.1</v>
      </c>
      <c r="R554" s="1">
        <f>VLOOKUP(E554,'[1]CLASIFICACION DE CARGOS'!A:B,2,0)</f>
        <v>8</v>
      </c>
      <c r="S554" s="1">
        <f t="shared" si="16"/>
        <v>0</v>
      </c>
      <c r="U554" s="49"/>
      <c r="V554" s="50"/>
    </row>
    <row r="555" spans="1:22" ht="30" customHeight="1" x14ac:dyDescent="0.25">
      <c r="A555" s="15">
        <f t="shared" si="15"/>
        <v>458</v>
      </c>
      <c r="B555" s="16">
        <v>1200356275</v>
      </c>
      <c r="C555" s="44" t="s">
        <v>679</v>
      </c>
      <c r="D555" s="17" t="s">
        <v>671</v>
      </c>
      <c r="E555" s="44" t="s">
        <v>174</v>
      </c>
      <c r="F555" s="45" t="s">
        <v>24</v>
      </c>
      <c r="G555" s="45" t="s">
        <v>25</v>
      </c>
      <c r="H555" s="46">
        <v>30000</v>
      </c>
      <c r="I555" s="46">
        <v>861</v>
      </c>
      <c r="J555" s="46">
        <v>0</v>
      </c>
      <c r="K555" s="46">
        <v>912</v>
      </c>
      <c r="L555" s="46">
        <v>442.48</v>
      </c>
      <c r="M555" s="46">
        <v>2215.48</v>
      </c>
      <c r="N555" s="46">
        <v>27784.52</v>
      </c>
      <c r="O555" s="47">
        <v>44866</v>
      </c>
      <c r="P555" s="48">
        <v>45046</v>
      </c>
      <c r="Q555" s="1">
        <f>VLOOKUP(D555,'[1]CLASIFICACION DE CARGOS'!J:K,2,0)</f>
        <v>30.1</v>
      </c>
      <c r="R555" s="1">
        <f>VLOOKUP(E555,'[1]CLASIFICACION DE CARGOS'!A:B,2,0)</f>
        <v>8</v>
      </c>
      <c r="S555" s="1">
        <f t="shared" si="16"/>
        <v>0</v>
      </c>
      <c r="U555" s="49"/>
      <c r="V555" s="50"/>
    </row>
    <row r="556" spans="1:22" ht="30" customHeight="1" x14ac:dyDescent="0.25">
      <c r="A556" s="15">
        <f t="shared" si="15"/>
        <v>459</v>
      </c>
      <c r="B556" s="16">
        <v>1200116083</v>
      </c>
      <c r="C556" s="44" t="s">
        <v>680</v>
      </c>
      <c r="D556" s="17" t="s">
        <v>671</v>
      </c>
      <c r="E556" s="44" t="s">
        <v>179</v>
      </c>
      <c r="F556" s="45" t="s">
        <v>24</v>
      </c>
      <c r="G556" s="45" t="s">
        <v>25</v>
      </c>
      <c r="H556" s="46">
        <v>35000</v>
      </c>
      <c r="I556" s="46">
        <v>1004.5</v>
      </c>
      <c r="J556" s="46">
        <v>0</v>
      </c>
      <c r="K556" s="46">
        <v>1064</v>
      </c>
      <c r="L556" s="46">
        <v>759.95</v>
      </c>
      <c r="M556" s="46">
        <v>2828.45</v>
      </c>
      <c r="N556" s="46">
        <v>32171.55</v>
      </c>
      <c r="O556" s="47">
        <v>44459</v>
      </c>
      <c r="P556" s="48">
        <v>44640</v>
      </c>
      <c r="Q556" s="1">
        <f>VLOOKUP(D556,'[1]CLASIFICACION DE CARGOS'!J:K,2,0)</f>
        <v>30.1</v>
      </c>
      <c r="R556" s="1">
        <f>VLOOKUP(E556,'[1]CLASIFICACION DE CARGOS'!A:B,2,0)</f>
        <v>10</v>
      </c>
      <c r="S556" s="1">
        <f t="shared" si="16"/>
        <v>0</v>
      </c>
      <c r="U556" s="49"/>
      <c r="V556" s="50"/>
    </row>
    <row r="557" spans="1:22" ht="30" customHeight="1" x14ac:dyDescent="0.25">
      <c r="A557" s="15">
        <f t="shared" si="15"/>
        <v>460</v>
      </c>
      <c r="B557" s="16">
        <v>1200541389</v>
      </c>
      <c r="C557" s="44" t="s">
        <v>681</v>
      </c>
      <c r="D557" s="17" t="s">
        <v>671</v>
      </c>
      <c r="E557" s="44" t="s">
        <v>41</v>
      </c>
      <c r="F557" s="45" t="s">
        <v>24</v>
      </c>
      <c r="G557" s="45" t="s">
        <v>25</v>
      </c>
      <c r="H557" s="46">
        <v>35000</v>
      </c>
      <c r="I557" s="46">
        <v>1004.5</v>
      </c>
      <c r="J557" s="46">
        <v>0</v>
      </c>
      <c r="K557" s="46">
        <v>1064</v>
      </c>
      <c r="L557" s="46">
        <v>442.48</v>
      </c>
      <c r="M557" s="46">
        <v>2510.98</v>
      </c>
      <c r="N557" s="46">
        <v>32489.02</v>
      </c>
      <c r="O557" s="47">
        <v>44866</v>
      </c>
      <c r="P557" s="48">
        <v>45046</v>
      </c>
      <c r="Q557" s="1">
        <f>VLOOKUP(D557,'[1]CLASIFICACION DE CARGOS'!J:K,2,0)</f>
        <v>30.1</v>
      </c>
      <c r="R557" s="1">
        <f>VLOOKUP(E557,'[1]CLASIFICACION DE CARGOS'!A:B,2,0)</f>
        <v>10</v>
      </c>
      <c r="S557" s="1">
        <f t="shared" si="16"/>
        <v>0</v>
      </c>
      <c r="U557" s="49"/>
      <c r="V557" s="50"/>
    </row>
    <row r="558" spans="1:22" ht="30" customHeight="1" x14ac:dyDescent="0.25">
      <c r="A558" s="15">
        <f t="shared" si="15"/>
        <v>461</v>
      </c>
      <c r="B558" s="16">
        <v>1201040399</v>
      </c>
      <c r="C558" s="44" t="s">
        <v>682</v>
      </c>
      <c r="D558" s="17" t="s">
        <v>671</v>
      </c>
      <c r="E558" s="44" t="s">
        <v>41</v>
      </c>
      <c r="F558" s="45" t="s">
        <v>24</v>
      </c>
      <c r="G558" s="45" t="s">
        <v>25</v>
      </c>
      <c r="H558" s="46">
        <v>35000</v>
      </c>
      <c r="I558" s="46">
        <v>1004.5</v>
      </c>
      <c r="J558" s="46">
        <v>0</v>
      </c>
      <c r="K558" s="46">
        <v>1064</v>
      </c>
      <c r="L558" s="46">
        <v>1077.43</v>
      </c>
      <c r="M558" s="46">
        <v>3145.93</v>
      </c>
      <c r="N558" s="46">
        <v>31854.07</v>
      </c>
      <c r="O558" s="47">
        <v>44805</v>
      </c>
      <c r="P558" s="48">
        <v>44985</v>
      </c>
      <c r="Q558" s="1">
        <f>VLOOKUP(D558,'[1]CLASIFICACION DE CARGOS'!J:K,2,0)</f>
        <v>30.1</v>
      </c>
      <c r="R558" s="1">
        <f>VLOOKUP(E558,'[1]CLASIFICACION DE CARGOS'!A:B,2,0)</f>
        <v>10</v>
      </c>
      <c r="S558" s="1">
        <f t="shared" si="16"/>
        <v>0</v>
      </c>
      <c r="U558" s="49"/>
      <c r="V558" s="50"/>
    </row>
    <row r="559" spans="1:22" ht="30" customHeight="1" x14ac:dyDescent="0.25">
      <c r="A559" s="15">
        <f t="shared" si="15"/>
        <v>462</v>
      </c>
      <c r="B559" s="16">
        <v>1400005987</v>
      </c>
      <c r="C559" s="44" t="s">
        <v>683</v>
      </c>
      <c r="D559" s="17" t="s">
        <v>671</v>
      </c>
      <c r="E559" s="44" t="s">
        <v>41</v>
      </c>
      <c r="F559" s="45" t="s">
        <v>24</v>
      </c>
      <c r="G559" s="45" t="s">
        <v>25</v>
      </c>
      <c r="H559" s="46">
        <v>35000</v>
      </c>
      <c r="I559" s="46">
        <v>1004.5</v>
      </c>
      <c r="J559" s="46">
        <v>0</v>
      </c>
      <c r="K559" s="46">
        <v>1064</v>
      </c>
      <c r="L559" s="46">
        <v>125</v>
      </c>
      <c r="M559" s="46">
        <v>2193.5</v>
      </c>
      <c r="N559" s="46">
        <v>32806.5</v>
      </c>
      <c r="O559" s="47">
        <v>44835</v>
      </c>
      <c r="P559" s="48">
        <v>45016</v>
      </c>
      <c r="Q559" s="1">
        <f>VLOOKUP(D559,'[1]CLASIFICACION DE CARGOS'!J:K,2,0)</f>
        <v>30.1</v>
      </c>
      <c r="R559" s="1">
        <f>VLOOKUP(E559,'[1]CLASIFICACION DE CARGOS'!A:B,2,0)</f>
        <v>10</v>
      </c>
      <c r="S559" s="1">
        <f t="shared" si="16"/>
        <v>0</v>
      </c>
      <c r="U559" s="49"/>
      <c r="V559" s="50"/>
    </row>
    <row r="560" spans="1:22" ht="30" customHeight="1" x14ac:dyDescent="0.25">
      <c r="A560" s="15">
        <f t="shared" si="15"/>
        <v>463</v>
      </c>
      <c r="B560" s="16">
        <v>1201106711</v>
      </c>
      <c r="C560" s="44" t="s">
        <v>684</v>
      </c>
      <c r="D560" s="17" t="s">
        <v>671</v>
      </c>
      <c r="E560" s="44" t="s">
        <v>41</v>
      </c>
      <c r="F560" s="45" t="s">
        <v>24</v>
      </c>
      <c r="G560" s="45" t="s">
        <v>29</v>
      </c>
      <c r="H560" s="46">
        <v>26250</v>
      </c>
      <c r="I560" s="46">
        <v>753.38</v>
      </c>
      <c r="J560" s="46">
        <v>0</v>
      </c>
      <c r="K560" s="46">
        <v>798</v>
      </c>
      <c r="L560" s="46">
        <v>1394.9</v>
      </c>
      <c r="M560" s="46">
        <v>2946.28</v>
      </c>
      <c r="N560" s="46">
        <v>23303.72</v>
      </c>
      <c r="O560" s="47">
        <v>44619</v>
      </c>
      <c r="P560" s="48">
        <v>44769</v>
      </c>
      <c r="Q560" s="1">
        <f>VLOOKUP(D560,'[1]CLASIFICACION DE CARGOS'!J:K,2,0)</f>
        <v>30.1</v>
      </c>
      <c r="R560" s="1">
        <f>VLOOKUP(E560,'[1]CLASIFICACION DE CARGOS'!A:B,2,0)</f>
        <v>10</v>
      </c>
      <c r="S560" s="1">
        <f t="shared" si="16"/>
        <v>0</v>
      </c>
      <c r="U560" s="49"/>
      <c r="V560" s="50"/>
    </row>
    <row r="561" spans="1:22" ht="30" customHeight="1" x14ac:dyDescent="0.25">
      <c r="A561" s="15">
        <f t="shared" si="15"/>
        <v>464</v>
      </c>
      <c r="B561" s="16">
        <v>10900083394</v>
      </c>
      <c r="C561" s="44" t="s">
        <v>685</v>
      </c>
      <c r="D561" s="17" t="s">
        <v>671</v>
      </c>
      <c r="E561" s="44" t="s">
        <v>41</v>
      </c>
      <c r="F561" s="45" t="s">
        <v>24</v>
      </c>
      <c r="G561" s="45" t="s">
        <v>29</v>
      </c>
      <c r="H561" s="46">
        <v>26250</v>
      </c>
      <c r="I561" s="46">
        <v>753.38</v>
      </c>
      <c r="J561" s="46">
        <v>0</v>
      </c>
      <c r="K561" s="46">
        <v>798</v>
      </c>
      <c r="L561" s="46">
        <v>4637.45</v>
      </c>
      <c r="M561" s="46">
        <v>6188.83</v>
      </c>
      <c r="N561" s="46">
        <v>20061.169999999998</v>
      </c>
      <c r="O561" s="47">
        <v>44805</v>
      </c>
      <c r="P561" s="48">
        <v>44985</v>
      </c>
      <c r="Q561" s="1">
        <f>VLOOKUP(D561,'[1]CLASIFICACION DE CARGOS'!J:K,2,0)</f>
        <v>30.1</v>
      </c>
      <c r="R561" s="1">
        <f>VLOOKUP(E561,'[1]CLASIFICACION DE CARGOS'!A:B,2,0)</f>
        <v>10</v>
      </c>
      <c r="S561" s="1">
        <f t="shared" si="16"/>
        <v>0</v>
      </c>
      <c r="U561" s="49"/>
      <c r="V561" s="50"/>
    </row>
    <row r="562" spans="1:22" ht="30" customHeight="1" x14ac:dyDescent="0.25">
      <c r="A562" s="15">
        <f t="shared" si="15"/>
        <v>465</v>
      </c>
      <c r="B562" s="16">
        <v>40223246774</v>
      </c>
      <c r="C562" s="44" t="s">
        <v>686</v>
      </c>
      <c r="D562" s="17" t="s">
        <v>671</v>
      </c>
      <c r="E562" s="44" t="s">
        <v>687</v>
      </c>
      <c r="F562" s="45" t="s">
        <v>24</v>
      </c>
      <c r="G562" s="45" t="s">
        <v>25</v>
      </c>
      <c r="H562" s="46">
        <v>25518</v>
      </c>
      <c r="I562" s="46">
        <v>732.37</v>
      </c>
      <c r="J562" s="46">
        <v>0</v>
      </c>
      <c r="K562" s="46">
        <v>775.75</v>
      </c>
      <c r="L562" s="46">
        <v>125</v>
      </c>
      <c r="M562" s="46">
        <v>1633.12</v>
      </c>
      <c r="N562" s="46">
        <v>23884.880000000001</v>
      </c>
      <c r="O562" s="47">
        <v>44866</v>
      </c>
      <c r="P562" s="48">
        <v>45046</v>
      </c>
      <c r="Q562" s="1">
        <f>VLOOKUP(D562,'[1]CLASIFICACION DE CARGOS'!J:K,2,0)</f>
        <v>30.1</v>
      </c>
      <c r="R562" s="1">
        <f>VLOOKUP(E562,'[1]CLASIFICACION DE CARGOS'!A:B,2,0)</f>
        <v>10</v>
      </c>
      <c r="S562" s="1">
        <f t="shared" si="16"/>
        <v>0</v>
      </c>
      <c r="U562" s="49"/>
      <c r="V562" s="50"/>
    </row>
    <row r="563" spans="1:22" ht="30" customHeight="1" x14ac:dyDescent="0.25">
      <c r="A563" s="15">
        <f t="shared" si="15"/>
        <v>466</v>
      </c>
      <c r="B563" s="16">
        <v>1200930343</v>
      </c>
      <c r="C563" s="44" t="s">
        <v>688</v>
      </c>
      <c r="D563" s="17" t="s">
        <v>671</v>
      </c>
      <c r="E563" s="44" t="s">
        <v>154</v>
      </c>
      <c r="F563" s="45" t="s">
        <v>24</v>
      </c>
      <c r="G563" s="45" t="s">
        <v>25</v>
      </c>
      <c r="H563" s="46">
        <v>40000</v>
      </c>
      <c r="I563" s="46">
        <v>1148</v>
      </c>
      <c r="J563" s="46">
        <v>215.78</v>
      </c>
      <c r="K563" s="46">
        <v>1216</v>
      </c>
      <c r="L563" s="46">
        <v>2705.85</v>
      </c>
      <c r="M563" s="46">
        <v>5285.63</v>
      </c>
      <c r="N563" s="46">
        <v>34714.370000000003</v>
      </c>
      <c r="O563" s="47">
        <v>44896</v>
      </c>
      <c r="P563" s="48">
        <v>45077</v>
      </c>
      <c r="Q563" s="1">
        <f>VLOOKUP(D563,'[1]CLASIFICACION DE CARGOS'!J:K,2,0)</f>
        <v>30.1</v>
      </c>
      <c r="R563" s="1">
        <f>VLOOKUP(E563,'[1]CLASIFICACION DE CARGOS'!A:B,2,0)</f>
        <v>13</v>
      </c>
      <c r="S563" s="1">
        <f t="shared" si="16"/>
        <v>0</v>
      </c>
      <c r="U563" s="49"/>
      <c r="V563" s="50"/>
    </row>
    <row r="564" spans="1:22" ht="30" customHeight="1" x14ac:dyDescent="0.25">
      <c r="A564" s="15" t="str">
        <f t="shared" si="15"/>
        <v/>
      </c>
      <c r="B564" s="10"/>
      <c r="C564" s="11" t="s">
        <v>689</v>
      </c>
      <c r="D564" s="12" t="s">
        <v>20</v>
      </c>
      <c r="E564" s="12" t="s">
        <v>20</v>
      </c>
      <c r="F564" s="12" t="s">
        <v>20</v>
      </c>
      <c r="G564" s="12" t="s">
        <v>20</v>
      </c>
      <c r="H564" s="12" t="s">
        <v>20</v>
      </c>
      <c r="I564" s="12" t="s">
        <v>20</v>
      </c>
      <c r="J564" s="12" t="s">
        <v>20</v>
      </c>
      <c r="K564" s="12" t="s">
        <v>20</v>
      </c>
      <c r="L564" s="12" t="s">
        <v>20</v>
      </c>
      <c r="M564" s="12" t="s">
        <v>20</v>
      </c>
      <c r="N564" s="12" t="s">
        <v>20</v>
      </c>
      <c r="O564" s="13"/>
      <c r="P564" s="14"/>
    </row>
    <row r="565" spans="1:22" ht="30" customHeight="1" x14ac:dyDescent="0.25">
      <c r="A565" s="15">
        <f t="shared" si="15"/>
        <v>467</v>
      </c>
      <c r="B565" s="16">
        <v>3103150094</v>
      </c>
      <c r="C565" s="44" t="s">
        <v>690</v>
      </c>
      <c r="D565" s="20" t="s">
        <v>689</v>
      </c>
      <c r="E565" s="44" t="s">
        <v>82</v>
      </c>
      <c r="F565" s="45" t="s">
        <v>24</v>
      </c>
      <c r="G565" s="45" t="s">
        <v>25</v>
      </c>
      <c r="H565" s="46">
        <v>100000</v>
      </c>
      <c r="I565" s="46">
        <v>2870</v>
      </c>
      <c r="J565" s="46">
        <v>12105.37</v>
      </c>
      <c r="K565" s="46">
        <v>3040</v>
      </c>
      <c r="L565" s="46">
        <v>125</v>
      </c>
      <c r="M565" s="46">
        <v>18140.37</v>
      </c>
      <c r="N565" s="46">
        <v>81859.63</v>
      </c>
      <c r="O565" s="47">
        <v>44866</v>
      </c>
      <c r="P565" s="48">
        <v>45046</v>
      </c>
      <c r="Q565" s="1">
        <f>VLOOKUP(D565,'[1]CLASIFICACION DE CARGOS'!J:K,2,0)</f>
        <v>30.1</v>
      </c>
      <c r="R565" s="1">
        <f>VLOOKUP(E565,'[1]CLASIFICACION DE CARGOS'!A:B,2,0)</f>
        <v>4</v>
      </c>
      <c r="S565" s="1">
        <f>IF(Q565=Q563,0,1)</f>
        <v>0</v>
      </c>
      <c r="U565" s="49"/>
      <c r="V565" s="50"/>
    </row>
    <row r="566" spans="1:22" ht="30" customHeight="1" x14ac:dyDescent="0.25">
      <c r="A566" s="15">
        <f t="shared" si="15"/>
        <v>468</v>
      </c>
      <c r="B566" s="16">
        <v>7100465801</v>
      </c>
      <c r="C566" s="44" t="s">
        <v>691</v>
      </c>
      <c r="D566" s="17" t="s">
        <v>689</v>
      </c>
      <c r="E566" s="44" t="s">
        <v>23</v>
      </c>
      <c r="F566" s="45" t="s">
        <v>24</v>
      </c>
      <c r="G566" s="45" t="s">
        <v>25</v>
      </c>
      <c r="H566" s="46">
        <v>90000</v>
      </c>
      <c r="I566" s="46">
        <v>2583</v>
      </c>
      <c r="J566" s="46">
        <v>9753.1200000000008</v>
      </c>
      <c r="K566" s="46">
        <v>2736</v>
      </c>
      <c r="L566" s="46">
        <v>125</v>
      </c>
      <c r="M566" s="46">
        <v>15197.12</v>
      </c>
      <c r="N566" s="46">
        <v>74802.880000000005</v>
      </c>
      <c r="O566" s="47">
        <v>44774</v>
      </c>
      <c r="P566" s="48">
        <v>44957</v>
      </c>
      <c r="Q566" s="1">
        <f>VLOOKUP(D566,'[1]CLASIFICACION DE CARGOS'!J:K,2,0)</f>
        <v>30.1</v>
      </c>
      <c r="R566" s="1">
        <f>VLOOKUP(E566,'[1]CLASIFICACION DE CARGOS'!A:B,2,0)</f>
        <v>7</v>
      </c>
      <c r="S566" s="1">
        <f t="shared" si="16"/>
        <v>0</v>
      </c>
      <c r="U566" s="49"/>
      <c r="V566" s="50"/>
    </row>
    <row r="567" spans="1:22" ht="30" customHeight="1" x14ac:dyDescent="0.25">
      <c r="A567" s="15">
        <f t="shared" si="15"/>
        <v>469</v>
      </c>
      <c r="B567" s="16">
        <v>4300025741</v>
      </c>
      <c r="C567" s="44" t="s">
        <v>692</v>
      </c>
      <c r="D567" s="17" t="s">
        <v>689</v>
      </c>
      <c r="E567" s="44" t="s">
        <v>296</v>
      </c>
      <c r="F567" s="45" t="s">
        <v>24</v>
      </c>
      <c r="G567" s="45" t="s">
        <v>25</v>
      </c>
      <c r="H567" s="46">
        <v>35000</v>
      </c>
      <c r="I567" s="46">
        <v>1004.5</v>
      </c>
      <c r="J567" s="46">
        <v>0</v>
      </c>
      <c r="K567" s="46">
        <v>1064</v>
      </c>
      <c r="L567" s="46">
        <v>648</v>
      </c>
      <c r="M567" s="46">
        <v>2716.5</v>
      </c>
      <c r="N567" s="46">
        <v>32283.5</v>
      </c>
      <c r="O567" s="47">
        <v>44896</v>
      </c>
      <c r="P567" s="48">
        <v>45077</v>
      </c>
      <c r="Q567" s="1">
        <f>VLOOKUP(D567,'[1]CLASIFICACION DE CARGOS'!J:K,2,0)</f>
        <v>30.1</v>
      </c>
      <c r="R567" s="1">
        <f>VLOOKUP(E567,'[1]CLASIFICACION DE CARGOS'!A:B,2,0)</f>
        <v>8</v>
      </c>
      <c r="S567" s="1">
        <f t="shared" si="16"/>
        <v>0</v>
      </c>
      <c r="U567" s="49"/>
      <c r="V567" s="50"/>
    </row>
    <row r="568" spans="1:22" ht="30" customHeight="1" x14ac:dyDescent="0.25">
      <c r="A568" s="15">
        <f t="shared" si="15"/>
        <v>470</v>
      </c>
      <c r="B568" s="16">
        <v>4900316987</v>
      </c>
      <c r="C568" s="44" t="s">
        <v>693</v>
      </c>
      <c r="D568" s="17" t="s">
        <v>689</v>
      </c>
      <c r="E568" s="44" t="s">
        <v>174</v>
      </c>
      <c r="F568" s="45" t="s">
        <v>24</v>
      </c>
      <c r="G568" s="45" t="s">
        <v>25</v>
      </c>
      <c r="H568" s="46">
        <v>16500</v>
      </c>
      <c r="I568" s="46">
        <v>473.55</v>
      </c>
      <c r="J568" s="46">
        <v>0</v>
      </c>
      <c r="K568" s="46">
        <v>501.6</v>
      </c>
      <c r="L568" s="46">
        <v>125</v>
      </c>
      <c r="M568" s="46">
        <v>1100.1500000000001</v>
      </c>
      <c r="N568" s="46">
        <v>15399.85</v>
      </c>
      <c r="O568" s="47">
        <v>44896</v>
      </c>
      <c r="P568" s="48">
        <v>45077</v>
      </c>
      <c r="Q568" s="1">
        <f>VLOOKUP(D568,'[1]CLASIFICACION DE CARGOS'!J:K,2,0)</f>
        <v>30.1</v>
      </c>
      <c r="R568" s="1">
        <f>VLOOKUP(E568,'[1]CLASIFICACION DE CARGOS'!A:B,2,0)</f>
        <v>8</v>
      </c>
      <c r="S568" s="1">
        <f t="shared" si="16"/>
        <v>0</v>
      </c>
      <c r="U568" s="49"/>
      <c r="V568" s="50"/>
    </row>
    <row r="569" spans="1:22" ht="30" customHeight="1" x14ac:dyDescent="0.25">
      <c r="A569" s="15">
        <f t="shared" si="15"/>
        <v>471</v>
      </c>
      <c r="B569" s="16">
        <v>112671821</v>
      </c>
      <c r="C569" s="44" t="s">
        <v>694</v>
      </c>
      <c r="D569" s="17" t="s">
        <v>689</v>
      </c>
      <c r="E569" s="44" t="s">
        <v>33</v>
      </c>
      <c r="F569" s="45" t="s">
        <v>24</v>
      </c>
      <c r="G569" s="45" t="s">
        <v>29</v>
      </c>
      <c r="H569" s="46">
        <v>46000</v>
      </c>
      <c r="I569" s="46">
        <v>1320.2</v>
      </c>
      <c r="J569" s="46">
        <v>0</v>
      </c>
      <c r="K569" s="46">
        <v>1398.4</v>
      </c>
      <c r="L569" s="46">
        <v>125</v>
      </c>
      <c r="M569" s="46">
        <v>2843.6</v>
      </c>
      <c r="N569" s="46">
        <v>43156.4</v>
      </c>
      <c r="O569" s="47">
        <v>44927</v>
      </c>
      <c r="P569" s="48">
        <v>45078</v>
      </c>
      <c r="Q569" s="1">
        <f>VLOOKUP(D569,'[1]CLASIFICACION DE CARGOS'!J:K,2,0)</f>
        <v>30.1</v>
      </c>
      <c r="R569" s="1">
        <f>VLOOKUP(E569,'[1]CLASIFICACION DE CARGOS'!A:B,2,0)</f>
        <v>13</v>
      </c>
      <c r="S569" s="1">
        <f t="shared" si="16"/>
        <v>0</v>
      </c>
      <c r="U569" s="49"/>
      <c r="V569" s="50"/>
    </row>
    <row r="570" spans="1:22" ht="30" customHeight="1" x14ac:dyDescent="0.25">
      <c r="A570" s="15" t="str">
        <f t="shared" si="15"/>
        <v/>
      </c>
      <c r="B570" s="10"/>
      <c r="C570" s="11" t="str">
        <f>D571</f>
        <v>DEPARTAMENTO PROVINCIAL VALVERDE</v>
      </c>
      <c r="D570" s="12" t="s">
        <v>20</v>
      </c>
      <c r="E570" s="12" t="s">
        <v>20</v>
      </c>
      <c r="F570" s="12" t="s">
        <v>20</v>
      </c>
      <c r="G570" s="12" t="s">
        <v>20</v>
      </c>
      <c r="H570" s="12" t="s">
        <v>20</v>
      </c>
      <c r="I570" s="12" t="s">
        <v>20</v>
      </c>
      <c r="J570" s="12" t="s">
        <v>20</v>
      </c>
      <c r="K570" s="12" t="s">
        <v>20</v>
      </c>
      <c r="L570" s="12" t="s">
        <v>20</v>
      </c>
      <c r="M570" s="12" t="s">
        <v>20</v>
      </c>
      <c r="N570" s="12" t="s">
        <v>20</v>
      </c>
      <c r="O570" s="13"/>
      <c r="P570" s="14"/>
    </row>
    <row r="571" spans="1:22" ht="30" customHeight="1" x14ac:dyDescent="0.25">
      <c r="A571" s="15">
        <f t="shared" si="15"/>
        <v>472</v>
      </c>
      <c r="B571" s="16">
        <v>3400273656</v>
      </c>
      <c r="C571" s="44" t="s">
        <v>695</v>
      </c>
      <c r="D571" s="17" t="s">
        <v>696</v>
      </c>
      <c r="E571" s="44" t="s">
        <v>23</v>
      </c>
      <c r="F571" s="45" t="s">
        <v>24</v>
      </c>
      <c r="G571" s="45" t="s">
        <v>25</v>
      </c>
      <c r="H571" s="46">
        <v>38000</v>
      </c>
      <c r="I571" s="46">
        <v>1090.5999999999999</v>
      </c>
      <c r="J571" s="46">
        <v>0</v>
      </c>
      <c r="K571" s="46">
        <v>1155.2</v>
      </c>
      <c r="L571" s="46">
        <v>125</v>
      </c>
      <c r="M571" s="46">
        <v>2370.8000000000002</v>
      </c>
      <c r="N571" s="46">
        <v>35629.199999999997</v>
      </c>
      <c r="O571" s="47">
        <v>44866</v>
      </c>
      <c r="P571" s="48">
        <v>45046</v>
      </c>
      <c r="Q571" s="1">
        <f>VLOOKUP(D571,'[1]CLASIFICACION DE CARGOS'!J:K,2,0)</f>
        <v>30.21</v>
      </c>
      <c r="R571" s="1">
        <f>VLOOKUP(E571,'[1]CLASIFICACION DE CARGOS'!A:B,2,0)</f>
        <v>7</v>
      </c>
      <c r="S571" s="1">
        <f>IF(Q571=Q569,0,1)</f>
        <v>1</v>
      </c>
      <c r="U571" s="49"/>
      <c r="V571" s="50"/>
    </row>
    <row r="572" spans="1:22" ht="30" customHeight="1" x14ac:dyDescent="0.25">
      <c r="A572" s="15">
        <f t="shared" si="15"/>
        <v>473</v>
      </c>
      <c r="B572" s="16">
        <v>3400073502</v>
      </c>
      <c r="C572" s="44" t="s">
        <v>697</v>
      </c>
      <c r="D572" s="17" t="s">
        <v>696</v>
      </c>
      <c r="E572" s="44" t="s">
        <v>570</v>
      </c>
      <c r="F572" s="45" t="s">
        <v>24</v>
      </c>
      <c r="G572" s="45" t="s">
        <v>25</v>
      </c>
      <c r="H572" s="46">
        <v>25000</v>
      </c>
      <c r="I572" s="46">
        <v>717.5</v>
      </c>
      <c r="J572" s="46">
        <v>0</v>
      </c>
      <c r="K572" s="46">
        <v>760</v>
      </c>
      <c r="L572" s="46">
        <v>125</v>
      </c>
      <c r="M572" s="46">
        <v>1602.5</v>
      </c>
      <c r="N572" s="46">
        <v>23397.5</v>
      </c>
      <c r="O572" s="47">
        <v>44866</v>
      </c>
      <c r="P572" s="48">
        <v>45046</v>
      </c>
      <c r="Q572" s="1">
        <f>VLOOKUP(D572,'[1]CLASIFICACION DE CARGOS'!J:K,2,0)</f>
        <v>30.21</v>
      </c>
      <c r="R572" s="1">
        <f>VLOOKUP(E572,'[1]CLASIFICACION DE CARGOS'!A:B,2,0)</f>
        <v>8</v>
      </c>
      <c r="S572" s="1">
        <f t="shared" si="16"/>
        <v>0</v>
      </c>
      <c r="U572" s="49"/>
      <c r="V572" s="50"/>
    </row>
    <row r="573" spans="1:22" ht="30" customHeight="1" x14ac:dyDescent="0.25">
      <c r="A573" s="15">
        <f t="shared" si="15"/>
        <v>474</v>
      </c>
      <c r="B573" s="16">
        <v>3400319434</v>
      </c>
      <c r="C573" s="44" t="s">
        <v>698</v>
      </c>
      <c r="D573" s="17" t="s">
        <v>696</v>
      </c>
      <c r="E573" s="44" t="s">
        <v>41</v>
      </c>
      <c r="F573" s="45" t="s">
        <v>24</v>
      </c>
      <c r="G573" s="45" t="s">
        <v>25</v>
      </c>
      <c r="H573" s="46">
        <v>35000</v>
      </c>
      <c r="I573" s="46">
        <v>1004.5</v>
      </c>
      <c r="J573" s="46">
        <v>0</v>
      </c>
      <c r="K573" s="46">
        <v>1064</v>
      </c>
      <c r="L573" s="46">
        <v>1394.9</v>
      </c>
      <c r="M573" s="46">
        <v>3463.4</v>
      </c>
      <c r="N573" s="46">
        <v>31536.6</v>
      </c>
      <c r="O573" s="47">
        <v>44866</v>
      </c>
      <c r="P573" s="48">
        <v>45046</v>
      </c>
      <c r="Q573" s="1">
        <f>VLOOKUP(D573,'[1]CLASIFICACION DE CARGOS'!J:K,2,0)</f>
        <v>30.21</v>
      </c>
      <c r="R573" s="1">
        <f>VLOOKUP(E573,'[1]CLASIFICACION DE CARGOS'!A:B,2,0)</f>
        <v>10</v>
      </c>
      <c r="S573" s="1">
        <f t="shared" si="16"/>
        <v>0</v>
      </c>
      <c r="U573" s="49"/>
      <c r="V573" s="50"/>
    </row>
    <row r="574" spans="1:22" ht="30" customHeight="1" x14ac:dyDescent="0.25">
      <c r="A574" s="15">
        <f t="shared" si="15"/>
        <v>475</v>
      </c>
      <c r="B574" s="16">
        <v>3400562090</v>
      </c>
      <c r="C574" s="44" t="s">
        <v>699</v>
      </c>
      <c r="D574" s="17" t="s">
        <v>696</v>
      </c>
      <c r="E574" s="44" t="s">
        <v>41</v>
      </c>
      <c r="F574" s="45" t="s">
        <v>24</v>
      </c>
      <c r="G574" s="45" t="s">
        <v>25</v>
      </c>
      <c r="H574" s="46">
        <v>35000</v>
      </c>
      <c r="I574" s="46">
        <v>1004.5</v>
      </c>
      <c r="J574" s="46">
        <v>0</v>
      </c>
      <c r="K574" s="46">
        <v>1064</v>
      </c>
      <c r="L574" s="46">
        <v>1642.48</v>
      </c>
      <c r="M574" s="46">
        <v>3710.98</v>
      </c>
      <c r="N574" s="46">
        <v>31289.02</v>
      </c>
      <c r="O574" s="47">
        <v>44866</v>
      </c>
      <c r="P574" s="48">
        <v>45046</v>
      </c>
      <c r="Q574" s="1">
        <f>VLOOKUP(D574,'[1]CLASIFICACION DE CARGOS'!J:K,2,0)</f>
        <v>30.21</v>
      </c>
      <c r="R574" s="1">
        <f>VLOOKUP(E574,'[1]CLASIFICACION DE CARGOS'!A:B,2,0)</f>
        <v>10</v>
      </c>
      <c r="S574" s="1">
        <f t="shared" si="16"/>
        <v>0</v>
      </c>
      <c r="U574" s="49"/>
      <c r="V574" s="50"/>
    </row>
    <row r="575" spans="1:22" ht="30" customHeight="1" x14ac:dyDescent="0.25">
      <c r="A575" s="15">
        <f t="shared" si="15"/>
        <v>476</v>
      </c>
      <c r="B575" s="16">
        <v>40224687976</v>
      </c>
      <c r="C575" s="44" t="s">
        <v>700</v>
      </c>
      <c r="D575" s="17" t="s">
        <v>696</v>
      </c>
      <c r="E575" s="44" t="s">
        <v>41</v>
      </c>
      <c r="F575" s="45" t="s">
        <v>24</v>
      </c>
      <c r="G575" s="45" t="s">
        <v>25</v>
      </c>
      <c r="H575" s="46">
        <v>35000</v>
      </c>
      <c r="I575" s="46">
        <v>1004.5</v>
      </c>
      <c r="J575" s="46">
        <v>0</v>
      </c>
      <c r="K575" s="46">
        <v>1064</v>
      </c>
      <c r="L575" s="46">
        <v>125</v>
      </c>
      <c r="M575" s="46">
        <v>2193.5</v>
      </c>
      <c r="N575" s="46">
        <v>32806.5</v>
      </c>
      <c r="O575" s="47">
        <v>44896</v>
      </c>
      <c r="P575" s="48">
        <v>45077</v>
      </c>
      <c r="Q575" s="1">
        <f>VLOOKUP(D575,'[1]CLASIFICACION DE CARGOS'!J:K,2,0)</f>
        <v>30.21</v>
      </c>
      <c r="R575" s="1">
        <f>VLOOKUP(E575,'[1]CLASIFICACION DE CARGOS'!A:B,2,0)</f>
        <v>10</v>
      </c>
      <c r="S575" s="1">
        <f t="shared" si="16"/>
        <v>0</v>
      </c>
      <c r="U575" s="49"/>
      <c r="V575" s="50"/>
    </row>
    <row r="576" spans="1:22" ht="30" customHeight="1" x14ac:dyDescent="0.25">
      <c r="A576" s="15">
        <f t="shared" si="15"/>
        <v>477</v>
      </c>
      <c r="B576" s="16">
        <v>3400036731</v>
      </c>
      <c r="C576" s="44" t="s">
        <v>701</v>
      </c>
      <c r="D576" s="17" t="s">
        <v>696</v>
      </c>
      <c r="E576" s="44" t="s">
        <v>41</v>
      </c>
      <c r="F576" s="45" t="s">
        <v>24</v>
      </c>
      <c r="G576" s="45" t="s">
        <v>29</v>
      </c>
      <c r="H576" s="46">
        <v>30000</v>
      </c>
      <c r="I576" s="46">
        <v>861</v>
      </c>
      <c r="J576" s="46">
        <v>0</v>
      </c>
      <c r="K576" s="46">
        <v>912</v>
      </c>
      <c r="L576" s="46">
        <v>125</v>
      </c>
      <c r="M576" s="46">
        <v>1898</v>
      </c>
      <c r="N576" s="46">
        <v>28102</v>
      </c>
      <c r="O576" s="47">
        <v>44805</v>
      </c>
      <c r="P576" s="48">
        <v>44985</v>
      </c>
      <c r="Q576" s="1">
        <f>VLOOKUP(D576,'[1]CLASIFICACION DE CARGOS'!J:K,2,0)</f>
        <v>30.21</v>
      </c>
      <c r="R576" s="1">
        <f>VLOOKUP(E576,'[1]CLASIFICACION DE CARGOS'!A:B,2,0)</f>
        <v>10</v>
      </c>
      <c r="S576" s="1">
        <f t="shared" si="16"/>
        <v>0</v>
      </c>
      <c r="U576" s="49"/>
      <c r="V576" s="50"/>
    </row>
    <row r="577" spans="1:22" ht="30" customHeight="1" x14ac:dyDescent="0.25">
      <c r="A577" s="15">
        <f t="shared" si="15"/>
        <v>478</v>
      </c>
      <c r="B577" s="16">
        <v>3300193806</v>
      </c>
      <c r="C577" s="44" t="s">
        <v>702</v>
      </c>
      <c r="D577" s="17" t="s">
        <v>696</v>
      </c>
      <c r="E577" s="44" t="s">
        <v>41</v>
      </c>
      <c r="F577" s="45" t="s">
        <v>24</v>
      </c>
      <c r="G577" s="45" t="s">
        <v>29</v>
      </c>
      <c r="H577" s="46">
        <v>35000</v>
      </c>
      <c r="I577" s="46">
        <v>1004.5</v>
      </c>
      <c r="J577" s="46">
        <v>0</v>
      </c>
      <c r="K577" s="46">
        <v>1064</v>
      </c>
      <c r="L577" s="46">
        <v>125</v>
      </c>
      <c r="M577" s="46">
        <v>2193.5</v>
      </c>
      <c r="N577" s="46">
        <v>32806.5</v>
      </c>
      <c r="O577" s="47">
        <v>44835</v>
      </c>
      <c r="P577" s="48">
        <v>45016</v>
      </c>
      <c r="Q577" s="1">
        <f>VLOOKUP(D577,'[1]CLASIFICACION DE CARGOS'!J:K,2,0)</f>
        <v>30.21</v>
      </c>
      <c r="R577" s="1">
        <f>VLOOKUP(E577,'[1]CLASIFICACION DE CARGOS'!A:B,2,0)</f>
        <v>10</v>
      </c>
      <c r="S577" s="1">
        <f t="shared" si="16"/>
        <v>0</v>
      </c>
      <c r="U577" s="49"/>
      <c r="V577" s="50"/>
    </row>
    <row r="578" spans="1:22" ht="30" customHeight="1" x14ac:dyDescent="0.25">
      <c r="A578" s="15" t="str">
        <f t="shared" si="15"/>
        <v/>
      </c>
      <c r="B578" s="10"/>
      <c r="C578" s="11" t="str">
        <f>D579</f>
        <v>DEPARTAMENTO PROVINCIAL DAJABON (MARENA)</v>
      </c>
      <c r="D578" s="12" t="s">
        <v>20</v>
      </c>
      <c r="E578" s="12" t="s">
        <v>20</v>
      </c>
      <c r="F578" s="12" t="s">
        <v>20</v>
      </c>
      <c r="G578" s="12" t="s">
        <v>20</v>
      </c>
      <c r="H578" s="12" t="s">
        <v>20</v>
      </c>
      <c r="I578" s="12" t="s">
        <v>20</v>
      </c>
      <c r="J578" s="12" t="s">
        <v>20</v>
      </c>
      <c r="K578" s="12" t="s">
        <v>20</v>
      </c>
      <c r="L578" s="12" t="s">
        <v>20</v>
      </c>
      <c r="M578" s="12" t="s">
        <v>20</v>
      </c>
      <c r="N578" s="12" t="s">
        <v>20</v>
      </c>
      <c r="O578" s="13"/>
      <c r="P578" s="14"/>
    </row>
    <row r="579" spans="1:22" ht="30" customHeight="1" x14ac:dyDescent="0.25">
      <c r="A579" s="15">
        <f t="shared" si="15"/>
        <v>479</v>
      </c>
      <c r="B579" s="16">
        <v>4400206720</v>
      </c>
      <c r="C579" s="44" t="s">
        <v>703</v>
      </c>
      <c r="D579" s="17" t="s">
        <v>704</v>
      </c>
      <c r="E579" s="44" t="s">
        <v>296</v>
      </c>
      <c r="F579" s="45" t="s">
        <v>24</v>
      </c>
      <c r="G579" s="45" t="s">
        <v>25</v>
      </c>
      <c r="H579" s="46">
        <v>40000</v>
      </c>
      <c r="I579" s="46">
        <v>1148</v>
      </c>
      <c r="J579" s="46">
        <v>442.65</v>
      </c>
      <c r="K579" s="46">
        <v>1216</v>
      </c>
      <c r="L579" s="46">
        <v>125</v>
      </c>
      <c r="M579" s="46">
        <v>2931.65</v>
      </c>
      <c r="N579" s="46">
        <v>37068.35</v>
      </c>
      <c r="O579" s="47">
        <v>44713</v>
      </c>
      <c r="P579" s="48">
        <v>44895</v>
      </c>
      <c r="Q579" s="1">
        <f>VLOOKUP(D579,'[1]CLASIFICACION DE CARGOS'!J:K,2,0)</f>
        <v>30.31</v>
      </c>
      <c r="R579" s="1">
        <f>VLOOKUP(E579,'[1]CLASIFICACION DE CARGOS'!A:B,2,0)</f>
        <v>8</v>
      </c>
      <c r="S579" s="1">
        <f>IF(Q579=Q577,0,1)</f>
        <v>1</v>
      </c>
      <c r="U579" s="49"/>
      <c r="V579" s="50"/>
    </row>
    <row r="580" spans="1:22" ht="30" customHeight="1" x14ac:dyDescent="0.25">
      <c r="A580" s="15">
        <f t="shared" si="15"/>
        <v>480</v>
      </c>
      <c r="B580" s="16">
        <v>40223750221</v>
      </c>
      <c r="C580" s="44" t="s">
        <v>705</v>
      </c>
      <c r="D580" s="17" t="s">
        <v>704</v>
      </c>
      <c r="E580" s="44" t="s">
        <v>706</v>
      </c>
      <c r="F580" s="45" t="s">
        <v>24</v>
      </c>
      <c r="G580" s="45" t="s">
        <v>25</v>
      </c>
      <c r="H580" s="46">
        <v>42000</v>
      </c>
      <c r="I580" s="46">
        <v>1205.4000000000001</v>
      </c>
      <c r="J580" s="46">
        <v>724.92</v>
      </c>
      <c r="K580" s="46">
        <v>1276.8</v>
      </c>
      <c r="L580" s="46">
        <v>125</v>
      </c>
      <c r="M580" s="46">
        <v>3332.12</v>
      </c>
      <c r="N580" s="46">
        <v>38667.879999999997</v>
      </c>
      <c r="O580" s="47">
        <v>44896</v>
      </c>
      <c r="P580" s="48">
        <v>45077</v>
      </c>
      <c r="Q580" s="1">
        <f>VLOOKUP(D580,'[1]CLASIFICACION DE CARGOS'!J:K,2,0)</f>
        <v>30.31</v>
      </c>
      <c r="R580" s="1">
        <f>VLOOKUP(E580,'[1]CLASIFICACION DE CARGOS'!A:B,2,0)</f>
        <v>9</v>
      </c>
      <c r="S580" s="1">
        <f t="shared" si="16"/>
        <v>0</v>
      </c>
      <c r="U580" s="49"/>
      <c r="V580" s="50"/>
    </row>
    <row r="581" spans="1:22" ht="30" customHeight="1" x14ac:dyDescent="0.25">
      <c r="A581" s="15">
        <f t="shared" si="15"/>
        <v>481</v>
      </c>
      <c r="B581" s="16">
        <v>7300109282</v>
      </c>
      <c r="C581" s="44" t="s">
        <v>707</v>
      </c>
      <c r="D581" s="17" t="s">
        <v>704</v>
      </c>
      <c r="E581" s="44" t="s">
        <v>41</v>
      </c>
      <c r="F581" s="45" t="s">
        <v>24</v>
      </c>
      <c r="G581" s="45" t="s">
        <v>25</v>
      </c>
      <c r="H581" s="46">
        <v>35000</v>
      </c>
      <c r="I581" s="46">
        <v>1004.5</v>
      </c>
      <c r="J581" s="46">
        <v>0</v>
      </c>
      <c r="K581" s="46">
        <v>1064</v>
      </c>
      <c r="L581" s="46">
        <v>1394.9</v>
      </c>
      <c r="M581" s="46">
        <v>3463.4</v>
      </c>
      <c r="N581" s="46">
        <v>31536.6</v>
      </c>
      <c r="O581" s="47">
        <v>44896</v>
      </c>
      <c r="P581" s="48">
        <v>45077</v>
      </c>
      <c r="Q581" s="1">
        <f>VLOOKUP(D581,'[1]CLASIFICACION DE CARGOS'!J:K,2,0)</f>
        <v>30.31</v>
      </c>
      <c r="R581" s="1">
        <f>VLOOKUP(E581,'[1]CLASIFICACION DE CARGOS'!A:B,2,0)</f>
        <v>10</v>
      </c>
      <c r="S581" s="1">
        <f t="shared" si="16"/>
        <v>0</v>
      </c>
      <c r="U581" s="49"/>
      <c r="V581" s="50"/>
    </row>
    <row r="582" spans="1:22" ht="30" customHeight="1" x14ac:dyDescent="0.25">
      <c r="A582" s="15">
        <f t="shared" si="15"/>
        <v>482</v>
      </c>
      <c r="B582" s="16">
        <v>40214815579</v>
      </c>
      <c r="C582" s="44" t="s">
        <v>708</v>
      </c>
      <c r="D582" s="17" t="s">
        <v>704</v>
      </c>
      <c r="E582" s="44" t="s">
        <v>41</v>
      </c>
      <c r="F582" s="45" t="s">
        <v>24</v>
      </c>
      <c r="G582" s="45" t="s">
        <v>25</v>
      </c>
      <c r="H582" s="46">
        <v>30000</v>
      </c>
      <c r="I582" s="46">
        <v>861</v>
      </c>
      <c r="J582" s="46">
        <v>0</v>
      </c>
      <c r="K582" s="46">
        <v>912</v>
      </c>
      <c r="L582" s="46">
        <v>442.48</v>
      </c>
      <c r="M582" s="46">
        <v>2215.48</v>
      </c>
      <c r="N582" s="46">
        <v>27784.52</v>
      </c>
      <c r="O582" s="47">
        <v>44866</v>
      </c>
      <c r="P582" s="48">
        <v>45046</v>
      </c>
      <c r="Q582" s="1">
        <f>VLOOKUP(D582,'[1]CLASIFICACION DE CARGOS'!J:K,2,0)</f>
        <v>30.31</v>
      </c>
      <c r="R582" s="1">
        <f>VLOOKUP(E582,'[1]CLASIFICACION DE CARGOS'!A:B,2,0)</f>
        <v>10</v>
      </c>
      <c r="S582" s="1">
        <f t="shared" si="16"/>
        <v>0</v>
      </c>
      <c r="U582" s="49"/>
      <c r="V582" s="50"/>
    </row>
    <row r="583" spans="1:22" ht="30" customHeight="1" x14ac:dyDescent="0.25">
      <c r="A583" s="15">
        <f t="shared" si="15"/>
        <v>483</v>
      </c>
      <c r="B583" s="16">
        <v>4400249381</v>
      </c>
      <c r="C583" s="44" t="s">
        <v>709</v>
      </c>
      <c r="D583" s="17" t="s">
        <v>704</v>
      </c>
      <c r="E583" s="44" t="s">
        <v>154</v>
      </c>
      <c r="F583" s="45" t="s">
        <v>24</v>
      </c>
      <c r="G583" s="45" t="s">
        <v>29</v>
      </c>
      <c r="H583" s="46">
        <v>46000</v>
      </c>
      <c r="I583" s="46">
        <v>1320.2</v>
      </c>
      <c r="J583" s="46">
        <v>1289.46</v>
      </c>
      <c r="K583" s="46">
        <v>1398.4</v>
      </c>
      <c r="L583" s="46">
        <v>125</v>
      </c>
      <c r="M583" s="46">
        <v>4133.0600000000004</v>
      </c>
      <c r="N583" s="46">
        <v>41866.94</v>
      </c>
      <c r="O583" s="47">
        <v>44896</v>
      </c>
      <c r="P583" s="48">
        <v>45077</v>
      </c>
      <c r="Q583" s="1">
        <f>VLOOKUP(D583,'[1]CLASIFICACION DE CARGOS'!J:K,2,0)</f>
        <v>30.31</v>
      </c>
      <c r="R583" s="1">
        <f>VLOOKUP(E583,'[1]CLASIFICACION DE CARGOS'!A:B,2,0)</f>
        <v>13</v>
      </c>
      <c r="S583" s="1">
        <f t="shared" si="16"/>
        <v>0</v>
      </c>
      <c r="U583" s="49"/>
      <c r="V583" s="50"/>
    </row>
    <row r="584" spans="1:22" ht="30" customHeight="1" x14ac:dyDescent="0.25">
      <c r="A584" s="15" t="str">
        <f t="shared" si="15"/>
        <v/>
      </c>
      <c r="B584" s="10"/>
      <c r="C584" s="11" t="str">
        <f>D586</f>
        <v>DEPARTAMENTO PROVINCIAL SAMANA (MARENA)</v>
      </c>
      <c r="D584" s="12" t="s">
        <v>20</v>
      </c>
      <c r="E584" s="12" t="s">
        <v>20</v>
      </c>
      <c r="F584" s="12" t="s">
        <v>20</v>
      </c>
      <c r="G584" s="12" t="s">
        <v>20</v>
      </c>
      <c r="H584" s="12" t="s">
        <v>20</v>
      </c>
      <c r="I584" s="12" t="s">
        <v>20</v>
      </c>
      <c r="J584" s="12" t="s">
        <v>20</v>
      </c>
      <c r="K584" s="12" t="s">
        <v>20</v>
      </c>
      <c r="L584" s="12" t="s">
        <v>20</v>
      </c>
      <c r="M584" s="12" t="s">
        <v>20</v>
      </c>
      <c r="N584" s="12" t="s">
        <v>20</v>
      </c>
      <c r="O584" s="13"/>
      <c r="P584" s="14"/>
    </row>
    <row r="585" spans="1:22" ht="30" customHeight="1" x14ac:dyDescent="0.25">
      <c r="A585" s="15">
        <f t="shared" si="15"/>
        <v>484</v>
      </c>
      <c r="B585" s="16">
        <v>105547061</v>
      </c>
      <c r="C585" s="44" t="s">
        <v>710</v>
      </c>
      <c r="D585" s="17" t="s">
        <v>711</v>
      </c>
      <c r="E585" s="44" t="s">
        <v>539</v>
      </c>
      <c r="F585" s="45" t="s">
        <v>24</v>
      </c>
      <c r="G585" s="45" t="s">
        <v>25</v>
      </c>
      <c r="H585" s="46">
        <v>100000</v>
      </c>
      <c r="I585" s="46">
        <v>2870</v>
      </c>
      <c r="J585" s="46">
        <v>12105.37</v>
      </c>
      <c r="K585" s="46">
        <v>3040</v>
      </c>
      <c r="L585" s="46">
        <v>125</v>
      </c>
      <c r="M585" s="46">
        <v>18140.37</v>
      </c>
      <c r="N585" s="46">
        <v>81859.63</v>
      </c>
      <c r="O585" s="47">
        <v>44835</v>
      </c>
      <c r="P585" s="48">
        <v>45046</v>
      </c>
      <c r="Q585" s="1">
        <f>VLOOKUP(D585,'[1]CLASIFICACION DE CARGOS'!J:K,2,0)</f>
        <v>31.100999999999999</v>
      </c>
      <c r="R585" s="1">
        <f>VLOOKUP(E585,'[1]CLASIFICACION DE CARGOS'!A:B,2,0)</f>
        <v>6</v>
      </c>
      <c r="S585" s="1">
        <f>IF(Q585=Q587,0,1)</f>
        <v>0</v>
      </c>
      <c r="U585" s="49"/>
      <c r="V585" s="50"/>
    </row>
    <row r="586" spans="1:22" ht="30" customHeight="1" x14ac:dyDescent="0.25">
      <c r="A586" s="15">
        <f t="shared" si="15"/>
        <v>485</v>
      </c>
      <c r="B586" s="16">
        <v>6600118068</v>
      </c>
      <c r="C586" s="44" t="s">
        <v>712</v>
      </c>
      <c r="D586" s="17" t="s">
        <v>711</v>
      </c>
      <c r="E586" s="44" t="s">
        <v>60</v>
      </c>
      <c r="F586" s="45" t="s">
        <v>24</v>
      </c>
      <c r="G586" s="45" t="s">
        <v>25</v>
      </c>
      <c r="H586" s="46">
        <v>31500</v>
      </c>
      <c r="I586" s="46">
        <v>904.05</v>
      </c>
      <c r="J586" s="46">
        <v>0</v>
      </c>
      <c r="K586" s="46">
        <v>957.6</v>
      </c>
      <c r="L586" s="46">
        <v>125</v>
      </c>
      <c r="M586" s="46">
        <v>1986.65</v>
      </c>
      <c r="N586" s="46">
        <v>29513.35</v>
      </c>
      <c r="O586" s="47">
        <v>44774</v>
      </c>
      <c r="P586" s="48">
        <v>44957</v>
      </c>
      <c r="Q586" s="1">
        <f>VLOOKUP(D586,'[1]CLASIFICACION DE CARGOS'!J:K,2,0)</f>
        <v>31.100999999999999</v>
      </c>
      <c r="R586" s="1">
        <f>VLOOKUP(E586,'[1]CLASIFICACION DE CARGOS'!A:B,2,0)</f>
        <v>4</v>
      </c>
      <c r="S586" s="1">
        <f>IF(Q586=Q583,0,1)</f>
        <v>1</v>
      </c>
      <c r="U586" s="49"/>
      <c r="V586" s="50"/>
    </row>
    <row r="587" spans="1:22" ht="30" customHeight="1" x14ac:dyDescent="0.25">
      <c r="A587" s="15">
        <f t="shared" si="15"/>
        <v>486</v>
      </c>
      <c r="B587" s="16">
        <v>6600237249</v>
      </c>
      <c r="C587" s="44" t="s">
        <v>713</v>
      </c>
      <c r="D587" s="17" t="s">
        <v>711</v>
      </c>
      <c r="E587" s="44" t="s">
        <v>55</v>
      </c>
      <c r="F587" s="45" t="s">
        <v>24</v>
      </c>
      <c r="G587" s="45" t="s">
        <v>29</v>
      </c>
      <c r="H587" s="46">
        <v>40000</v>
      </c>
      <c r="I587" s="46">
        <v>1148</v>
      </c>
      <c r="J587" s="46">
        <v>442.65</v>
      </c>
      <c r="K587" s="46">
        <v>1216</v>
      </c>
      <c r="L587" s="46">
        <v>5020.16</v>
      </c>
      <c r="M587" s="46">
        <v>7826.81</v>
      </c>
      <c r="N587" s="46">
        <v>32173.19</v>
      </c>
      <c r="O587" s="47">
        <v>44774</v>
      </c>
      <c r="P587" s="48">
        <v>44957</v>
      </c>
      <c r="Q587" s="1">
        <f>VLOOKUP(D587,'[1]CLASIFICACION DE CARGOS'!J:K,2,0)</f>
        <v>31.100999999999999</v>
      </c>
      <c r="R587" s="1">
        <f>VLOOKUP(E587,'[1]CLASIFICACION DE CARGOS'!A:B,2,0)</f>
        <v>6</v>
      </c>
      <c r="S587" s="1">
        <f t="shared" si="16"/>
        <v>0</v>
      </c>
      <c r="U587" s="49"/>
      <c r="V587" s="50"/>
    </row>
    <row r="588" spans="1:22" ht="30" customHeight="1" x14ac:dyDescent="0.25">
      <c r="A588" s="15">
        <f t="shared" si="15"/>
        <v>487</v>
      </c>
      <c r="B588" s="16">
        <v>6500313165</v>
      </c>
      <c r="C588" s="44" t="s">
        <v>714</v>
      </c>
      <c r="D588" s="17" t="s">
        <v>711</v>
      </c>
      <c r="E588" s="44" t="s">
        <v>152</v>
      </c>
      <c r="F588" s="45" t="s">
        <v>24</v>
      </c>
      <c r="G588" s="45" t="s">
        <v>25</v>
      </c>
      <c r="H588" s="46">
        <v>22000</v>
      </c>
      <c r="I588" s="46">
        <v>631.4</v>
      </c>
      <c r="J588" s="46">
        <v>0</v>
      </c>
      <c r="K588" s="46">
        <v>668.8</v>
      </c>
      <c r="L588" s="46">
        <v>1637.45</v>
      </c>
      <c r="M588" s="46">
        <v>2937.65</v>
      </c>
      <c r="N588" s="46">
        <v>19062.349999999999</v>
      </c>
      <c r="O588" s="47">
        <v>44608</v>
      </c>
      <c r="P588" s="48">
        <v>44758</v>
      </c>
      <c r="Q588" s="1">
        <f>VLOOKUP(D588,'[1]CLASIFICACION DE CARGOS'!J:K,2,0)</f>
        <v>31.100999999999999</v>
      </c>
      <c r="R588" s="1">
        <f>VLOOKUP(E588,'[1]CLASIFICACION DE CARGOS'!A:B,2,0)</f>
        <v>8</v>
      </c>
      <c r="S588" s="1">
        <f>IF(Q588=Q585,0,1)</f>
        <v>0</v>
      </c>
      <c r="U588" s="49"/>
      <c r="V588" s="50"/>
    </row>
    <row r="589" spans="1:22" ht="30" customHeight="1" x14ac:dyDescent="0.25">
      <c r="A589" s="15">
        <f t="shared" si="15"/>
        <v>488</v>
      </c>
      <c r="B589" s="16">
        <v>105037303</v>
      </c>
      <c r="C589" s="44" t="s">
        <v>715</v>
      </c>
      <c r="D589" s="17" t="s">
        <v>711</v>
      </c>
      <c r="E589" s="44" t="s">
        <v>99</v>
      </c>
      <c r="F589" s="45" t="s">
        <v>24</v>
      </c>
      <c r="G589" s="45" t="s">
        <v>25</v>
      </c>
      <c r="H589" s="46">
        <v>30000</v>
      </c>
      <c r="I589" s="46">
        <v>861</v>
      </c>
      <c r="J589" s="46">
        <v>0</v>
      </c>
      <c r="K589" s="46">
        <v>912</v>
      </c>
      <c r="L589" s="46">
        <v>125</v>
      </c>
      <c r="M589" s="46">
        <v>1898</v>
      </c>
      <c r="N589" s="46">
        <v>28102</v>
      </c>
      <c r="O589" s="47">
        <v>44805</v>
      </c>
      <c r="P589" s="48">
        <v>44985</v>
      </c>
      <c r="Q589" s="1">
        <f>VLOOKUP(D589,'[1]CLASIFICACION DE CARGOS'!J:K,2,0)</f>
        <v>31.100999999999999</v>
      </c>
      <c r="R589" s="1">
        <f>VLOOKUP(E589,'[1]CLASIFICACION DE CARGOS'!A:B,2,0)</f>
        <v>8</v>
      </c>
      <c r="S589" s="1">
        <f t="shared" si="16"/>
        <v>0</v>
      </c>
      <c r="U589" s="49"/>
      <c r="V589" s="50"/>
    </row>
    <row r="590" spans="1:22" ht="30" customHeight="1" x14ac:dyDescent="0.25">
      <c r="A590" s="15">
        <f t="shared" si="15"/>
        <v>489</v>
      </c>
      <c r="B590" s="16">
        <v>116466004</v>
      </c>
      <c r="C590" s="44" t="s">
        <v>716</v>
      </c>
      <c r="D590" s="17" t="s">
        <v>711</v>
      </c>
      <c r="E590" s="44" t="s">
        <v>99</v>
      </c>
      <c r="F590" s="45" t="s">
        <v>24</v>
      </c>
      <c r="G590" s="45" t="s">
        <v>25</v>
      </c>
      <c r="H590" s="46">
        <v>30000</v>
      </c>
      <c r="I590" s="46">
        <v>861</v>
      </c>
      <c r="J590" s="46">
        <v>0</v>
      </c>
      <c r="K590" s="46">
        <v>912</v>
      </c>
      <c r="L590" s="46">
        <v>125</v>
      </c>
      <c r="M590" s="46">
        <v>1898</v>
      </c>
      <c r="N590" s="46">
        <v>28102</v>
      </c>
      <c r="O590" s="47">
        <v>44866</v>
      </c>
      <c r="P590" s="48">
        <v>45046</v>
      </c>
      <c r="Q590" s="1">
        <f>VLOOKUP(D590,'[1]CLASIFICACION DE CARGOS'!J:K,2,0)</f>
        <v>31.100999999999999</v>
      </c>
      <c r="R590" s="1">
        <f>VLOOKUP(E590,'[1]CLASIFICACION DE CARGOS'!A:B,2,0)</f>
        <v>8</v>
      </c>
      <c r="S590" s="1">
        <f t="shared" si="16"/>
        <v>0</v>
      </c>
      <c r="U590" s="49"/>
      <c r="V590" s="50"/>
    </row>
    <row r="591" spans="1:22" ht="30" customHeight="1" x14ac:dyDescent="0.25">
      <c r="A591" s="15">
        <f t="shared" ref="A591:A654" si="17">IF(A590="",A589+1,IF(B591&lt;&gt;"",A590+1,""))</f>
        <v>490</v>
      </c>
      <c r="B591" s="16">
        <v>5800151176</v>
      </c>
      <c r="C591" s="44" t="s">
        <v>717</v>
      </c>
      <c r="D591" s="17" t="s">
        <v>711</v>
      </c>
      <c r="E591" s="44" t="s">
        <v>99</v>
      </c>
      <c r="F591" s="45" t="s">
        <v>24</v>
      </c>
      <c r="G591" s="45" t="s">
        <v>25</v>
      </c>
      <c r="H591" s="46">
        <v>25000</v>
      </c>
      <c r="I591" s="46">
        <v>717.5</v>
      </c>
      <c r="J591" s="46">
        <v>0</v>
      </c>
      <c r="K591" s="46">
        <v>760</v>
      </c>
      <c r="L591" s="46">
        <v>125</v>
      </c>
      <c r="M591" s="46">
        <v>1602.5</v>
      </c>
      <c r="N591" s="46">
        <v>23397.5</v>
      </c>
      <c r="O591" s="47">
        <v>44609</v>
      </c>
      <c r="P591" s="48">
        <v>44759</v>
      </c>
      <c r="Q591" s="1">
        <f>VLOOKUP(D591,'[1]CLASIFICACION DE CARGOS'!J:K,2,0)</f>
        <v>31.100999999999999</v>
      </c>
      <c r="R591" s="1">
        <f>VLOOKUP(E591,'[1]CLASIFICACION DE CARGOS'!A:B,2,0)</f>
        <v>8</v>
      </c>
      <c r="S591" s="1">
        <f t="shared" si="16"/>
        <v>0</v>
      </c>
      <c r="U591" s="49"/>
      <c r="V591" s="50"/>
    </row>
    <row r="592" spans="1:22" ht="30" customHeight="1" x14ac:dyDescent="0.25">
      <c r="A592" s="15">
        <f t="shared" si="17"/>
        <v>491</v>
      </c>
      <c r="B592" s="16">
        <v>6600068834</v>
      </c>
      <c r="C592" s="44" t="s">
        <v>718</v>
      </c>
      <c r="D592" s="17" t="s">
        <v>711</v>
      </c>
      <c r="E592" s="44" t="s">
        <v>152</v>
      </c>
      <c r="F592" s="45" t="s">
        <v>24</v>
      </c>
      <c r="G592" s="45" t="s">
        <v>25</v>
      </c>
      <c r="H592" s="46">
        <v>30000</v>
      </c>
      <c r="I592" s="46">
        <v>861</v>
      </c>
      <c r="J592" s="46">
        <v>0</v>
      </c>
      <c r="K592" s="46">
        <v>912</v>
      </c>
      <c r="L592" s="46">
        <v>759.95</v>
      </c>
      <c r="M592" s="46">
        <v>2532.9499999999998</v>
      </c>
      <c r="N592" s="46">
        <v>27467.05</v>
      </c>
      <c r="O592" s="47">
        <v>44805</v>
      </c>
      <c r="P592" s="48">
        <v>44985</v>
      </c>
      <c r="Q592" s="1">
        <f>VLOOKUP(D592,'[1]CLASIFICACION DE CARGOS'!J:K,2,0)</f>
        <v>31.100999999999999</v>
      </c>
      <c r="R592" s="1">
        <f>VLOOKUP(E592,'[1]CLASIFICACION DE CARGOS'!A:B,2,0)</f>
        <v>8</v>
      </c>
      <c r="S592" s="1">
        <f t="shared" si="16"/>
        <v>0</v>
      </c>
      <c r="U592" s="49"/>
      <c r="V592" s="50"/>
    </row>
    <row r="593" spans="1:22" ht="30" customHeight="1" x14ac:dyDescent="0.25">
      <c r="A593" s="15">
        <f t="shared" si="17"/>
        <v>492</v>
      </c>
      <c r="B593" s="16">
        <v>3102252164</v>
      </c>
      <c r="C593" s="44" t="s">
        <v>719</v>
      </c>
      <c r="D593" s="17" t="s">
        <v>711</v>
      </c>
      <c r="E593" s="44" t="s">
        <v>99</v>
      </c>
      <c r="F593" s="45" t="s">
        <v>24</v>
      </c>
      <c r="G593" s="45" t="s">
        <v>25</v>
      </c>
      <c r="H593" s="46">
        <v>22625</v>
      </c>
      <c r="I593" s="46">
        <v>649.34</v>
      </c>
      <c r="J593" s="46">
        <v>0</v>
      </c>
      <c r="K593" s="46">
        <v>687.8</v>
      </c>
      <c r="L593" s="46">
        <v>125</v>
      </c>
      <c r="M593" s="46">
        <v>1462.14</v>
      </c>
      <c r="N593" s="46">
        <v>21162.86</v>
      </c>
      <c r="O593" s="47">
        <v>44805</v>
      </c>
      <c r="P593" s="48">
        <v>44985</v>
      </c>
      <c r="Q593" s="1">
        <f>VLOOKUP(D593,'[1]CLASIFICACION DE CARGOS'!J:K,2,0)</f>
        <v>31.100999999999999</v>
      </c>
      <c r="R593" s="1">
        <f>VLOOKUP(E593,'[1]CLASIFICACION DE CARGOS'!A:B,2,0)</f>
        <v>8</v>
      </c>
      <c r="S593" s="1">
        <f t="shared" si="16"/>
        <v>0</v>
      </c>
      <c r="U593" s="49"/>
      <c r="V593" s="50"/>
    </row>
    <row r="594" spans="1:22" ht="30" customHeight="1" x14ac:dyDescent="0.25">
      <c r="A594" s="15">
        <f t="shared" si="17"/>
        <v>493</v>
      </c>
      <c r="B594" s="16">
        <v>6600245432</v>
      </c>
      <c r="C594" s="44" t="s">
        <v>720</v>
      </c>
      <c r="D594" s="17" t="s">
        <v>711</v>
      </c>
      <c r="E594" s="44" t="s">
        <v>41</v>
      </c>
      <c r="F594" s="45" t="s">
        <v>24</v>
      </c>
      <c r="G594" s="45" t="s">
        <v>25</v>
      </c>
      <c r="H594" s="46">
        <v>35000</v>
      </c>
      <c r="I594" s="46">
        <v>1004.5</v>
      </c>
      <c r="J594" s="46">
        <v>0</v>
      </c>
      <c r="K594" s="46">
        <v>1064</v>
      </c>
      <c r="L594" s="46">
        <v>125</v>
      </c>
      <c r="M594" s="46">
        <v>2193.5</v>
      </c>
      <c r="N594" s="46">
        <v>32806.5</v>
      </c>
      <c r="O594" s="47">
        <v>44774</v>
      </c>
      <c r="P594" s="48">
        <v>44957</v>
      </c>
      <c r="Q594" s="1">
        <f>VLOOKUP(D594,'[1]CLASIFICACION DE CARGOS'!J:K,2,0)</f>
        <v>31.100999999999999</v>
      </c>
      <c r="R594" s="1">
        <f>VLOOKUP(E594,'[1]CLASIFICACION DE CARGOS'!A:B,2,0)</f>
        <v>10</v>
      </c>
      <c r="S594" s="1">
        <f t="shared" si="16"/>
        <v>0</v>
      </c>
      <c r="U594" s="49"/>
      <c r="V594" s="50"/>
    </row>
    <row r="595" spans="1:22" ht="30" customHeight="1" x14ac:dyDescent="0.25">
      <c r="A595" s="15">
        <f t="shared" si="17"/>
        <v>494</v>
      </c>
      <c r="B595" s="16">
        <v>6900106185</v>
      </c>
      <c r="C595" s="44" t="s">
        <v>721</v>
      </c>
      <c r="D595" s="17" t="s">
        <v>711</v>
      </c>
      <c r="E595" s="44" t="s">
        <v>41</v>
      </c>
      <c r="F595" s="45" t="s">
        <v>24</v>
      </c>
      <c r="G595" s="45" t="s">
        <v>25</v>
      </c>
      <c r="H595" s="46">
        <v>35000</v>
      </c>
      <c r="I595" s="46">
        <v>1004.5</v>
      </c>
      <c r="J595" s="46">
        <v>0</v>
      </c>
      <c r="K595" s="46">
        <v>1064</v>
      </c>
      <c r="L595" s="46">
        <v>125</v>
      </c>
      <c r="M595" s="46">
        <v>2193.5</v>
      </c>
      <c r="N595" s="46">
        <v>32806.5</v>
      </c>
      <c r="O595" s="47">
        <v>44774</v>
      </c>
      <c r="P595" s="48">
        <v>44957</v>
      </c>
      <c r="Q595" s="1">
        <f>VLOOKUP(D595,'[1]CLASIFICACION DE CARGOS'!J:K,2,0)</f>
        <v>31.100999999999999</v>
      </c>
      <c r="R595" s="1">
        <f>VLOOKUP(E595,'[1]CLASIFICACION DE CARGOS'!A:B,2,0)</f>
        <v>10</v>
      </c>
      <c r="S595" s="1">
        <f t="shared" si="16"/>
        <v>0</v>
      </c>
      <c r="U595" s="49"/>
      <c r="V595" s="50"/>
    </row>
    <row r="596" spans="1:22" ht="30" customHeight="1" x14ac:dyDescent="0.25">
      <c r="A596" s="15">
        <f t="shared" si="17"/>
        <v>495</v>
      </c>
      <c r="B596" s="16">
        <v>40234624811</v>
      </c>
      <c r="C596" s="44" t="s">
        <v>722</v>
      </c>
      <c r="D596" s="17" t="s">
        <v>711</v>
      </c>
      <c r="E596" s="44" t="s">
        <v>41</v>
      </c>
      <c r="F596" s="45" t="s">
        <v>24</v>
      </c>
      <c r="G596" s="45" t="s">
        <v>29</v>
      </c>
      <c r="H596" s="46">
        <v>35000</v>
      </c>
      <c r="I596" s="46">
        <v>1004.5</v>
      </c>
      <c r="J596" s="46">
        <v>0</v>
      </c>
      <c r="K596" s="46">
        <v>1064</v>
      </c>
      <c r="L596" s="46">
        <v>125</v>
      </c>
      <c r="M596" s="46">
        <v>2193.5</v>
      </c>
      <c r="N596" s="46">
        <v>32806.5</v>
      </c>
      <c r="O596" s="47">
        <v>44774</v>
      </c>
      <c r="P596" s="48">
        <v>44957</v>
      </c>
      <c r="Q596" s="1">
        <f>VLOOKUP(D596,'[1]CLASIFICACION DE CARGOS'!J:K,2,0)</f>
        <v>31.100999999999999</v>
      </c>
      <c r="R596" s="1">
        <f>VLOOKUP(E596,'[1]CLASIFICACION DE CARGOS'!A:B,2,0)</f>
        <v>10</v>
      </c>
      <c r="S596" s="1">
        <f t="shared" si="16"/>
        <v>0</v>
      </c>
      <c r="U596" s="49"/>
      <c r="V596" s="50"/>
    </row>
    <row r="597" spans="1:22" ht="30" customHeight="1" x14ac:dyDescent="0.25">
      <c r="A597" s="15">
        <f t="shared" si="17"/>
        <v>496</v>
      </c>
      <c r="B597" s="16">
        <v>6500409971</v>
      </c>
      <c r="C597" s="44" t="s">
        <v>723</v>
      </c>
      <c r="D597" s="17" t="s">
        <v>711</v>
      </c>
      <c r="E597" s="44" t="s">
        <v>724</v>
      </c>
      <c r="F597" s="45" t="s">
        <v>24</v>
      </c>
      <c r="G597" s="45" t="s">
        <v>25</v>
      </c>
      <c r="H597" s="46">
        <v>30000</v>
      </c>
      <c r="I597" s="46">
        <v>861</v>
      </c>
      <c r="J597" s="46">
        <v>0</v>
      </c>
      <c r="K597" s="46">
        <v>912</v>
      </c>
      <c r="L597" s="46">
        <v>125</v>
      </c>
      <c r="M597" s="46">
        <v>1898</v>
      </c>
      <c r="N597" s="46">
        <v>28102</v>
      </c>
      <c r="O597" s="47">
        <v>44774</v>
      </c>
      <c r="P597" s="48">
        <v>44957</v>
      </c>
      <c r="Q597" s="1">
        <f>VLOOKUP(D597,'[1]CLASIFICACION DE CARGOS'!J:K,2,0)</f>
        <v>31.100999999999999</v>
      </c>
      <c r="R597" s="1">
        <f>VLOOKUP(E597,'[1]CLASIFICACION DE CARGOS'!A:B,2,0)</f>
        <v>13</v>
      </c>
      <c r="S597" s="1">
        <f t="shared" si="16"/>
        <v>0</v>
      </c>
      <c r="U597" s="49"/>
      <c r="V597" s="50"/>
    </row>
    <row r="598" spans="1:22" ht="30" customHeight="1" x14ac:dyDescent="0.25">
      <c r="A598" s="15">
        <f t="shared" si="17"/>
        <v>497</v>
      </c>
      <c r="B598" s="16">
        <v>40220652230</v>
      </c>
      <c r="C598" s="44" t="s">
        <v>725</v>
      </c>
      <c r="D598" s="17" t="s">
        <v>711</v>
      </c>
      <c r="E598" s="44" t="s">
        <v>128</v>
      </c>
      <c r="F598" s="45" t="s">
        <v>24</v>
      </c>
      <c r="G598" s="45" t="s">
        <v>25</v>
      </c>
      <c r="H598" s="46">
        <v>40000</v>
      </c>
      <c r="I598" s="46">
        <v>1148</v>
      </c>
      <c r="J598" s="46">
        <v>0</v>
      </c>
      <c r="K598" s="46">
        <v>1216</v>
      </c>
      <c r="L598" s="46">
        <v>125</v>
      </c>
      <c r="M598" s="46">
        <v>2489</v>
      </c>
      <c r="N598" s="46">
        <v>37511</v>
      </c>
      <c r="O598" s="47">
        <v>44774</v>
      </c>
      <c r="P598" s="48">
        <v>44957</v>
      </c>
      <c r="Q598" s="1">
        <f>VLOOKUP(D598,'[1]CLASIFICACION DE CARGOS'!J:K,2,0)</f>
        <v>31.100999999999999</v>
      </c>
      <c r="R598" s="1">
        <f>VLOOKUP(E598,'[1]CLASIFICACION DE CARGOS'!A:B,2,0)</f>
        <v>13</v>
      </c>
      <c r="S598" s="1">
        <f t="shared" si="16"/>
        <v>0</v>
      </c>
      <c r="U598" s="49"/>
      <c r="V598" s="50"/>
    </row>
    <row r="599" spans="1:22" ht="30" customHeight="1" x14ac:dyDescent="0.25">
      <c r="A599" s="15">
        <f t="shared" si="17"/>
        <v>498</v>
      </c>
      <c r="B599" s="16">
        <v>6500275232</v>
      </c>
      <c r="C599" s="44" t="s">
        <v>726</v>
      </c>
      <c r="D599" s="17" t="s">
        <v>711</v>
      </c>
      <c r="E599" s="44" t="s">
        <v>599</v>
      </c>
      <c r="F599" s="45" t="s">
        <v>24</v>
      </c>
      <c r="G599" s="45" t="s">
        <v>29</v>
      </c>
      <c r="H599" s="46">
        <v>38000</v>
      </c>
      <c r="I599" s="46">
        <v>1090.5999999999999</v>
      </c>
      <c r="J599" s="46">
        <v>0</v>
      </c>
      <c r="K599" s="46">
        <v>1155.2</v>
      </c>
      <c r="L599" s="46">
        <v>125</v>
      </c>
      <c r="M599" s="46">
        <v>2370.8000000000002</v>
      </c>
      <c r="N599" s="46">
        <v>35629.199999999997</v>
      </c>
      <c r="O599" s="47">
        <v>44774</v>
      </c>
      <c r="P599" s="48">
        <v>44957</v>
      </c>
      <c r="Q599" s="1">
        <f>VLOOKUP(D599,'[1]CLASIFICACION DE CARGOS'!J:K,2,0)</f>
        <v>31.100999999999999</v>
      </c>
      <c r="R599" s="1">
        <f>VLOOKUP(E599,'[1]CLASIFICACION DE CARGOS'!A:B,2,0)</f>
        <v>13</v>
      </c>
      <c r="S599" s="1">
        <f t="shared" si="16"/>
        <v>0</v>
      </c>
      <c r="U599" s="49"/>
      <c r="V599" s="50"/>
    </row>
    <row r="600" spans="1:22" ht="30" customHeight="1" x14ac:dyDescent="0.25">
      <c r="A600" s="15" t="str">
        <f t="shared" si="17"/>
        <v/>
      </c>
      <c r="B600" s="10"/>
      <c r="C600" s="11" t="str">
        <f>D601</f>
        <v>DEPARTAMENTO PROVINCIAL LA VEGA (MARENA)</v>
      </c>
      <c r="D600" s="12" t="s">
        <v>20</v>
      </c>
      <c r="E600" s="12" t="s">
        <v>20</v>
      </c>
      <c r="F600" s="12" t="s">
        <v>20</v>
      </c>
      <c r="G600" s="12" t="s">
        <v>20</v>
      </c>
      <c r="H600" s="12" t="s">
        <v>20</v>
      </c>
      <c r="I600" s="12" t="s">
        <v>20</v>
      </c>
      <c r="J600" s="12" t="s">
        <v>20</v>
      </c>
      <c r="K600" s="12" t="s">
        <v>20</v>
      </c>
      <c r="L600" s="12" t="s">
        <v>20</v>
      </c>
      <c r="M600" s="12" t="s">
        <v>20</v>
      </c>
      <c r="N600" s="12" t="s">
        <v>20</v>
      </c>
      <c r="O600" s="13"/>
      <c r="P600" s="14"/>
    </row>
    <row r="601" spans="1:22" ht="30" customHeight="1" x14ac:dyDescent="0.25">
      <c r="A601" s="15">
        <f t="shared" si="17"/>
        <v>499</v>
      </c>
      <c r="B601" s="16">
        <v>4700027461</v>
      </c>
      <c r="C601" s="44" t="s">
        <v>727</v>
      </c>
      <c r="D601" s="17" t="s">
        <v>728</v>
      </c>
      <c r="E601" s="44" t="s">
        <v>539</v>
      </c>
      <c r="F601" s="45" t="s">
        <v>24</v>
      </c>
      <c r="G601" s="45" t="s">
        <v>25</v>
      </c>
      <c r="H601" s="46">
        <v>100000</v>
      </c>
      <c r="I601" s="46">
        <v>2870</v>
      </c>
      <c r="J601" s="46">
        <v>12105.37</v>
      </c>
      <c r="K601" s="46">
        <v>3040</v>
      </c>
      <c r="L601" s="46">
        <v>125</v>
      </c>
      <c r="M601" s="46">
        <v>18140.37</v>
      </c>
      <c r="N601" s="46">
        <v>81859.63</v>
      </c>
      <c r="O601" s="47">
        <v>44743</v>
      </c>
      <c r="P601" s="48">
        <v>44896</v>
      </c>
      <c r="Q601" s="1">
        <f>VLOOKUP(D601,'[1]CLASIFICACION DE CARGOS'!J:K,2,0)</f>
        <v>31.41</v>
      </c>
      <c r="R601" s="1">
        <f>VLOOKUP(E601,'[1]CLASIFICACION DE CARGOS'!A:B,2,0)</f>
        <v>6</v>
      </c>
      <c r="S601" s="1">
        <f>IF(Q601=Q599,0,1)</f>
        <v>1</v>
      </c>
      <c r="U601" s="49"/>
      <c r="V601" s="50"/>
    </row>
    <row r="602" spans="1:22" ht="30" customHeight="1" x14ac:dyDescent="0.25">
      <c r="A602" s="15">
        <f t="shared" si="17"/>
        <v>500</v>
      </c>
      <c r="B602" s="16">
        <v>5000358480</v>
      </c>
      <c r="C602" s="44" t="s">
        <v>729</v>
      </c>
      <c r="D602" s="17" t="s">
        <v>728</v>
      </c>
      <c r="E602" s="44" t="s">
        <v>23</v>
      </c>
      <c r="F602" s="45" t="s">
        <v>24</v>
      </c>
      <c r="G602" s="45" t="s">
        <v>29</v>
      </c>
      <c r="H602" s="46">
        <v>35000</v>
      </c>
      <c r="I602" s="46">
        <v>1004.5</v>
      </c>
      <c r="J602" s="46">
        <v>0</v>
      </c>
      <c r="K602" s="46">
        <v>1064</v>
      </c>
      <c r="L602" s="46">
        <v>6725</v>
      </c>
      <c r="M602" s="46">
        <v>8793.5</v>
      </c>
      <c r="N602" s="46">
        <v>26206.5</v>
      </c>
      <c r="O602" s="47">
        <v>44713</v>
      </c>
      <c r="P602" s="48">
        <v>44895</v>
      </c>
      <c r="Q602" s="1">
        <f>VLOOKUP(D602,'[1]CLASIFICACION DE CARGOS'!J:K,2,0)</f>
        <v>31.41</v>
      </c>
      <c r="R602" s="1">
        <f>VLOOKUP(E602,'[1]CLASIFICACION DE CARGOS'!A:B,2,0)</f>
        <v>7</v>
      </c>
      <c r="S602" s="1">
        <f t="shared" si="16"/>
        <v>0</v>
      </c>
      <c r="U602" s="49"/>
      <c r="V602" s="50"/>
    </row>
    <row r="603" spans="1:22" ht="30" customHeight="1" x14ac:dyDescent="0.25">
      <c r="A603" s="15">
        <f t="shared" si="17"/>
        <v>501</v>
      </c>
      <c r="B603" s="16">
        <v>5000305937</v>
      </c>
      <c r="C603" s="44" t="s">
        <v>730</v>
      </c>
      <c r="D603" s="17" t="s">
        <v>728</v>
      </c>
      <c r="E603" s="44" t="s">
        <v>23</v>
      </c>
      <c r="F603" s="45" t="s">
        <v>24</v>
      </c>
      <c r="G603" s="45" t="s">
        <v>25</v>
      </c>
      <c r="H603" s="46">
        <v>40000</v>
      </c>
      <c r="I603" s="46">
        <v>1148</v>
      </c>
      <c r="J603" s="46">
        <v>0</v>
      </c>
      <c r="K603" s="46">
        <v>1216</v>
      </c>
      <c r="L603" s="46">
        <v>125</v>
      </c>
      <c r="M603" s="46">
        <v>2489</v>
      </c>
      <c r="N603" s="46">
        <v>37511</v>
      </c>
      <c r="O603" s="47">
        <v>44896</v>
      </c>
      <c r="P603" s="48">
        <v>45077</v>
      </c>
      <c r="Q603" s="1">
        <f>VLOOKUP(D603,'[1]CLASIFICACION DE CARGOS'!J:K,2,0)</f>
        <v>31.41</v>
      </c>
      <c r="R603" s="1">
        <f>VLOOKUP(E603,'[1]CLASIFICACION DE CARGOS'!A:B,2,0)</f>
        <v>7</v>
      </c>
      <c r="S603" s="1">
        <f t="shared" si="16"/>
        <v>0</v>
      </c>
      <c r="U603" s="49"/>
      <c r="V603" s="50"/>
    </row>
    <row r="604" spans="1:22" ht="30" customHeight="1" x14ac:dyDescent="0.25">
      <c r="A604" s="15">
        <f t="shared" si="17"/>
        <v>502</v>
      </c>
      <c r="B604" s="16">
        <v>4701129415</v>
      </c>
      <c r="C604" s="44" t="s">
        <v>731</v>
      </c>
      <c r="D604" s="17" t="s">
        <v>728</v>
      </c>
      <c r="E604" s="44" t="s">
        <v>23</v>
      </c>
      <c r="F604" s="45" t="s">
        <v>24</v>
      </c>
      <c r="G604" s="45" t="s">
        <v>25</v>
      </c>
      <c r="H604" s="46">
        <v>30000</v>
      </c>
      <c r="I604" s="46">
        <v>861</v>
      </c>
      <c r="J604" s="46">
        <v>0</v>
      </c>
      <c r="K604" s="46">
        <v>912</v>
      </c>
      <c r="L604" s="46">
        <v>125</v>
      </c>
      <c r="M604" s="46">
        <v>1898</v>
      </c>
      <c r="N604" s="46">
        <v>28102</v>
      </c>
      <c r="O604" s="47">
        <v>44837</v>
      </c>
      <c r="P604" s="48">
        <v>45019</v>
      </c>
      <c r="Q604" s="1">
        <f>VLOOKUP(D604,'[1]CLASIFICACION DE CARGOS'!J:K,2,0)</f>
        <v>31.41</v>
      </c>
      <c r="R604" s="1">
        <f>VLOOKUP(E604,'[1]CLASIFICACION DE CARGOS'!A:B,2,0)</f>
        <v>7</v>
      </c>
      <c r="S604" s="1">
        <f t="shared" si="16"/>
        <v>0</v>
      </c>
      <c r="U604" s="49"/>
      <c r="V604" s="50"/>
    </row>
    <row r="605" spans="1:22" ht="30" customHeight="1" x14ac:dyDescent="0.25">
      <c r="A605" s="15">
        <f t="shared" si="17"/>
        <v>503</v>
      </c>
      <c r="B605" s="16">
        <v>4701269302</v>
      </c>
      <c r="C605" s="44" t="s">
        <v>732</v>
      </c>
      <c r="D605" s="17" t="s">
        <v>728</v>
      </c>
      <c r="E605" s="44" t="s">
        <v>99</v>
      </c>
      <c r="F605" s="45" t="s">
        <v>24</v>
      </c>
      <c r="G605" s="45" t="s">
        <v>25</v>
      </c>
      <c r="H605" s="46">
        <v>35000</v>
      </c>
      <c r="I605" s="46">
        <v>1004.5</v>
      </c>
      <c r="J605" s="46">
        <v>0</v>
      </c>
      <c r="K605" s="46">
        <v>1064</v>
      </c>
      <c r="L605" s="46">
        <v>175</v>
      </c>
      <c r="M605" s="46">
        <v>2243.5</v>
      </c>
      <c r="N605" s="46">
        <v>32756.5</v>
      </c>
      <c r="O605" s="47">
        <v>44805</v>
      </c>
      <c r="P605" s="48">
        <v>44985</v>
      </c>
      <c r="Q605" s="1">
        <f>VLOOKUP(D605,'[1]CLASIFICACION DE CARGOS'!J:K,2,0)</f>
        <v>31.41</v>
      </c>
      <c r="R605" s="1">
        <f>VLOOKUP(E605,'[1]CLASIFICACION DE CARGOS'!A:B,2,0)</f>
        <v>8</v>
      </c>
      <c r="S605" s="1">
        <f t="shared" si="16"/>
        <v>0</v>
      </c>
      <c r="U605" s="49"/>
      <c r="V605" s="50"/>
    </row>
    <row r="606" spans="1:22" ht="30" customHeight="1" x14ac:dyDescent="0.25">
      <c r="A606" s="15">
        <f t="shared" si="17"/>
        <v>504</v>
      </c>
      <c r="B606" s="16">
        <v>5000088681</v>
      </c>
      <c r="C606" s="44" t="s">
        <v>733</v>
      </c>
      <c r="D606" s="17" t="s">
        <v>728</v>
      </c>
      <c r="E606" s="44" t="s">
        <v>296</v>
      </c>
      <c r="F606" s="45" t="s">
        <v>24</v>
      </c>
      <c r="G606" s="45" t="s">
        <v>25</v>
      </c>
      <c r="H606" s="46">
        <v>30000</v>
      </c>
      <c r="I606" s="46">
        <v>861</v>
      </c>
      <c r="J606" s="46">
        <v>0</v>
      </c>
      <c r="K606" s="46">
        <v>912</v>
      </c>
      <c r="L606" s="46">
        <v>125</v>
      </c>
      <c r="M606" s="46">
        <v>1898</v>
      </c>
      <c r="N606" s="46">
        <v>28102</v>
      </c>
      <c r="O606" s="47">
        <v>44866</v>
      </c>
      <c r="P606" s="48">
        <v>45046</v>
      </c>
      <c r="Q606" s="1">
        <f>VLOOKUP(D606,'[1]CLASIFICACION DE CARGOS'!J:K,2,0)</f>
        <v>31.41</v>
      </c>
      <c r="R606" s="1">
        <f>VLOOKUP(E606,'[1]CLASIFICACION DE CARGOS'!A:B,2,0)</f>
        <v>8</v>
      </c>
      <c r="S606" s="1">
        <f t="shared" si="16"/>
        <v>0</v>
      </c>
      <c r="U606" s="49"/>
      <c r="V606" s="50"/>
    </row>
    <row r="607" spans="1:22" ht="30" customHeight="1" x14ac:dyDescent="0.25">
      <c r="A607" s="15">
        <f t="shared" si="17"/>
        <v>505</v>
      </c>
      <c r="B607" s="16">
        <v>8700092664</v>
      </c>
      <c r="C607" s="44" t="s">
        <v>734</v>
      </c>
      <c r="D607" s="17" t="s">
        <v>728</v>
      </c>
      <c r="E607" s="44" t="s">
        <v>99</v>
      </c>
      <c r="F607" s="45" t="s">
        <v>24</v>
      </c>
      <c r="G607" s="45" t="s">
        <v>25</v>
      </c>
      <c r="H607" s="46">
        <v>30000</v>
      </c>
      <c r="I607" s="46">
        <v>861</v>
      </c>
      <c r="J607" s="46">
        <v>0</v>
      </c>
      <c r="K607" s="46">
        <v>912</v>
      </c>
      <c r="L607" s="46">
        <v>442.48</v>
      </c>
      <c r="M607" s="46">
        <v>2215.48</v>
      </c>
      <c r="N607" s="46">
        <v>27784.52</v>
      </c>
      <c r="O607" s="47">
        <v>44896</v>
      </c>
      <c r="P607" s="48">
        <v>45077</v>
      </c>
      <c r="Q607" s="1">
        <f>VLOOKUP(D607,'[1]CLASIFICACION DE CARGOS'!J:K,2,0)</f>
        <v>31.41</v>
      </c>
      <c r="R607" s="1">
        <f>VLOOKUP(E607,'[1]CLASIFICACION DE CARGOS'!A:B,2,0)</f>
        <v>8</v>
      </c>
      <c r="S607" s="1">
        <f t="shared" si="16"/>
        <v>0</v>
      </c>
      <c r="U607" s="49"/>
      <c r="V607" s="50"/>
    </row>
    <row r="608" spans="1:22" ht="30" customHeight="1" x14ac:dyDescent="0.25">
      <c r="A608" s="15">
        <f t="shared" si="17"/>
        <v>506</v>
      </c>
      <c r="B608" s="16">
        <v>5000356237</v>
      </c>
      <c r="C608" s="44" t="s">
        <v>735</v>
      </c>
      <c r="D608" s="17" t="s">
        <v>728</v>
      </c>
      <c r="E608" s="44" t="s">
        <v>736</v>
      </c>
      <c r="F608" s="45" t="s">
        <v>24</v>
      </c>
      <c r="G608" s="45" t="s">
        <v>25</v>
      </c>
      <c r="H608" s="46">
        <v>40000</v>
      </c>
      <c r="I608" s="46">
        <v>1148</v>
      </c>
      <c r="J608" s="46">
        <v>0</v>
      </c>
      <c r="K608" s="46">
        <v>1216</v>
      </c>
      <c r="L608" s="46">
        <v>125</v>
      </c>
      <c r="M608" s="46">
        <v>2489</v>
      </c>
      <c r="N608" s="46">
        <v>37511</v>
      </c>
      <c r="O608" s="47">
        <v>44896</v>
      </c>
      <c r="P608" s="48">
        <v>45077</v>
      </c>
      <c r="Q608" s="1">
        <f>VLOOKUP(D608,'[1]CLASIFICACION DE CARGOS'!J:K,2,0)</f>
        <v>31.41</v>
      </c>
      <c r="R608" s="1">
        <f>VLOOKUP(E608,'[1]CLASIFICACION DE CARGOS'!A:B,2,0)</f>
        <v>8</v>
      </c>
      <c r="S608" s="1">
        <f t="shared" si="16"/>
        <v>0</v>
      </c>
      <c r="U608" s="49"/>
      <c r="V608" s="50"/>
    </row>
    <row r="609" spans="1:22" ht="30" customHeight="1" x14ac:dyDescent="0.25">
      <c r="A609" s="15">
        <f t="shared" si="17"/>
        <v>507</v>
      </c>
      <c r="B609" s="16">
        <v>4702079924</v>
      </c>
      <c r="C609" s="44" t="s">
        <v>737</v>
      </c>
      <c r="D609" s="17" t="s">
        <v>728</v>
      </c>
      <c r="E609" s="44" t="s">
        <v>174</v>
      </c>
      <c r="F609" s="45" t="s">
        <v>24</v>
      </c>
      <c r="G609" s="45" t="s">
        <v>25</v>
      </c>
      <c r="H609" s="46">
        <v>35000</v>
      </c>
      <c r="I609" s="46">
        <v>1004.5</v>
      </c>
      <c r="J609" s="46">
        <v>0</v>
      </c>
      <c r="K609" s="46">
        <v>1064</v>
      </c>
      <c r="L609" s="46">
        <v>125</v>
      </c>
      <c r="M609" s="46">
        <v>2193.5</v>
      </c>
      <c r="N609" s="46">
        <v>32806.5</v>
      </c>
      <c r="O609" s="47">
        <v>44774</v>
      </c>
      <c r="P609" s="48">
        <v>44957</v>
      </c>
      <c r="Q609" s="1">
        <f>VLOOKUP(D609,'[1]CLASIFICACION DE CARGOS'!J:K,2,0)</f>
        <v>31.41</v>
      </c>
      <c r="R609" s="1">
        <f>VLOOKUP(E609,'[1]CLASIFICACION DE CARGOS'!A:B,2,0)</f>
        <v>8</v>
      </c>
      <c r="S609" s="1">
        <f t="shared" si="16"/>
        <v>0</v>
      </c>
      <c r="U609" s="49"/>
      <c r="V609" s="50"/>
    </row>
    <row r="610" spans="1:22" ht="30" customHeight="1" x14ac:dyDescent="0.25">
      <c r="A610" s="15">
        <f t="shared" si="17"/>
        <v>508</v>
      </c>
      <c r="B610" s="16">
        <v>5000358035</v>
      </c>
      <c r="C610" s="44" t="s">
        <v>738</v>
      </c>
      <c r="D610" s="17" t="s">
        <v>728</v>
      </c>
      <c r="E610" s="44" t="s">
        <v>706</v>
      </c>
      <c r="F610" s="45" t="s">
        <v>24</v>
      </c>
      <c r="G610" s="45" t="s">
        <v>25</v>
      </c>
      <c r="H610" s="46">
        <v>35000</v>
      </c>
      <c r="I610" s="46">
        <v>1004.5</v>
      </c>
      <c r="J610" s="46">
        <v>0</v>
      </c>
      <c r="K610" s="46">
        <v>1064</v>
      </c>
      <c r="L610" s="46">
        <v>125</v>
      </c>
      <c r="M610" s="46">
        <v>2193.5</v>
      </c>
      <c r="N610" s="46">
        <v>32806.5</v>
      </c>
      <c r="O610" s="47">
        <v>44866</v>
      </c>
      <c r="P610" s="48">
        <v>45046</v>
      </c>
      <c r="Q610" s="1">
        <f>VLOOKUP(D610,'[1]CLASIFICACION DE CARGOS'!J:K,2,0)</f>
        <v>31.41</v>
      </c>
      <c r="R610" s="1">
        <f>VLOOKUP(E610,'[1]CLASIFICACION DE CARGOS'!A:B,2,0)</f>
        <v>9</v>
      </c>
      <c r="S610" s="1">
        <f t="shared" ref="S610:S680" si="18">IF(Q610=Q609,0,1)</f>
        <v>0</v>
      </c>
      <c r="U610" s="49"/>
      <c r="V610" s="50"/>
    </row>
    <row r="611" spans="1:22" ht="30" customHeight="1" x14ac:dyDescent="0.25">
      <c r="A611" s="15">
        <f t="shared" si="17"/>
        <v>509</v>
      </c>
      <c r="B611" s="16">
        <v>4701362313</v>
      </c>
      <c r="C611" s="44" t="s">
        <v>739</v>
      </c>
      <c r="D611" s="17" t="s">
        <v>728</v>
      </c>
      <c r="E611" s="44" t="s">
        <v>382</v>
      </c>
      <c r="F611" s="45" t="s">
        <v>24</v>
      </c>
      <c r="G611" s="45" t="s">
        <v>29</v>
      </c>
      <c r="H611" s="46">
        <v>38500</v>
      </c>
      <c r="I611" s="46">
        <v>1104.95</v>
      </c>
      <c r="J611" s="46">
        <v>230.95</v>
      </c>
      <c r="K611" s="46">
        <v>1170.4000000000001</v>
      </c>
      <c r="L611" s="46">
        <v>6735.71</v>
      </c>
      <c r="M611" s="46">
        <v>9242.01</v>
      </c>
      <c r="N611" s="46">
        <v>29257.99</v>
      </c>
      <c r="O611" s="47">
        <v>44896</v>
      </c>
      <c r="P611" s="48">
        <v>45077</v>
      </c>
      <c r="Q611" s="1">
        <f>VLOOKUP(D611,'[1]CLASIFICACION DE CARGOS'!J:K,2,0)</f>
        <v>31.41</v>
      </c>
      <c r="R611" s="1">
        <f>VLOOKUP(E611,'[1]CLASIFICACION DE CARGOS'!A:B,2,0)</f>
        <v>9</v>
      </c>
      <c r="S611" s="1">
        <f t="shared" si="18"/>
        <v>0</v>
      </c>
      <c r="U611" s="49"/>
      <c r="V611" s="50"/>
    </row>
    <row r="612" spans="1:22" ht="30" customHeight="1" x14ac:dyDescent="0.25">
      <c r="A612" s="15">
        <f t="shared" si="17"/>
        <v>510</v>
      </c>
      <c r="B612" s="16">
        <v>4700671045</v>
      </c>
      <c r="C612" s="44" t="s">
        <v>740</v>
      </c>
      <c r="D612" s="17" t="s">
        <v>728</v>
      </c>
      <c r="E612" s="44" t="s">
        <v>41</v>
      </c>
      <c r="F612" s="45" t="s">
        <v>24</v>
      </c>
      <c r="G612" s="45" t="s">
        <v>25</v>
      </c>
      <c r="H612" s="46">
        <v>35000</v>
      </c>
      <c r="I612" s="46">
        <v>1004.5</v>
      </c>
      <c r="J612" s="46">
        <v>0</v>
      </c>
      <c r="K612" s="46">
        <v>1064</v>
      </c>
      <c r="L612" s="46">
        <v>125</v>
      </c>
      <c r="M612" s="46">
        <v>2193.5</v>
      </c>
      <c r="N612" s="46">
        <v>32806.5</v>
      </c>
      <c r="O612" s="47">
        <v>44866</v>
      </c>
      <c r="P612" s="48">
        <v>45046</v>
      </c>
      <c r="Q612" s="1">
        <f>VLOOKUP(D612,'[1]CLASIFICACION DE CARGOS'!J:K,2,0)</f>
        <v>31.41</v>
      </c>
      <c r="R612" s="1">
        <f>VLOOKUP(E612,'[1]CLASIFICACION DE CARGOS'!A:B,2,0)</f>
        <v>10</v>
      </c>
      <c r="S612" s="1">
        <f t="shared" si="18"/>
        <v>0</v>
      </c>
      <c r="U612" s="49"/>
      <c r="V612" s="50"/>
    </row>
    <row r="613" spans="1:22" ht="30" customHeight="1" x14ac:dyDescent="0.25">
      <c r="A613" s="15">
        <f t="shared" si="17"/>
        <v>511</v>
      </c>
      <c r="B613" s="16">
        <v>4700854856</v>
      </c>
      <c r="C613" s="44" t="s">
        <v>741</v>
      </c>
      <c r="D613" s="17" t="s">
        <v>728</v>
      </c>
      <c r="E613" s="44" t="s">
        <v>41</v>
      </c>
      <c r="F613" s="45" t="s">
        <v>24</v>
      </c>
      <c r="G613" s="45" t="s">
        <v>25</v>
      </c>
      <c r="H613" s="46">
        <v>35000</v>
      </c>
      <c r="I613" s="46">
        <v>1004.5</v>
      </c>
      <c r="J613" s="46">
        <v>0</v>
      </c>
      <c r="K613" s="46">
        <v>1064</v>
      </c>
      <c r="L613" s="46">
        <v>1637.45</v>
      </c>
      <c r="M613" s="46">
        <v>3705.95</v>
      </c>
      <c r="N613" s="46">
        <v>31294.05</v>
      </c>
      <c r="O613" s="47">
        <v>44603</v>
      </c>
      <c r="P613" s="48">
        <v>44753</v>
      </c>
      <c r="Q613" s="1">
        <f>VLOOKUP(D613,'[1]CLASIFICACION DE CARGOS'!J:K,2,0)</f>
        <v>31.41</v>
      </c>
      <c r="R613" s="1">
        <f>VLOOKUP(E613,'[1]CLASIFICACION DE CARGOS'!A:B,2,0)</f>
        <v>10</v>
      </c>
      <c r="S613" s="1">
        <f t="shared" si="18"/>
        <v>0</v>
      </c>
      <c r="U613" s="49"/>
      <c r="V613" s="50"/>
    </row>
    <row r="614" spans="1:22" ht="30" customHeight="1" x14ac:dyDescent="0.25">
      <c r="A614" s="15">
        <f t="shared" si="17"/>
        <v>512</v>
      </c>
      <c r="B614" s="16">
        <v>4701055594</v>
      </c>
      <c r="C614" s="44" t="s">
        <v>742</v>
      </c>
      <c r="D614" s="17" t="s">
        <v>728</v>
      </c>
      <c r="E614" s="44" t="s">
        <v>502</v>
      </c>
      <c r="F614" s="45" t="s">
        <v>24</v>
      </c>
      <c r="G614" s="45" t="s">
        <v>25</v>
      </c>
      <c r="H614" s="46">
        <v>35000</v>
      </c>
      <c r="I614" s="46">
        <v>1004.5</v>
      </c>
      <c r="J614" s="46">
        <v>0</v>
      </c>
      <c r="K614" s="46">
        <v>1064</v>
      </c>
      <c r="L614" s="46">
        <v>1975</v>
      </c>
      <c r="M614" s="46">
        <v>4043.5</v>
      </c>
      <c r="N614" s="46">
        <v>30956.5</v>
      </c>
      <c r="O614" s="47">
        <v>44774</v>
      </c>
      <c r="P614" s="48">
        <v>44957</v>
      </c>
      <c r="Q614" s="1">
        <f>VLOOKUP(D614,'[1]CLASIFICACION DE CARGOS'!J:K,2,0)</f>
        <v>31.41</v>
      </c>
      <c r="R614" s="1">
        <f>VLOOKUP(E614,'[1]CLASIFICACION DE CARGOS'!A:B,2,0)</f>
        <v>10</v>
      </c>
      <c r="S614" s="1">
        <f t="shared" si="18"/>
        <v>0</v>
      </c>
      <c r="U614" s="49"/>
      <c r="V614" s="50"/>
    </row>
    <row r="615" spans="1:22" ht="30" customHeight="1" x14ac:dyDescent="0.25">
      <c r="A615" s="15">
        <f t="shared" si="17"/>
        <v>513</v>
      </c>
      <c r="B615" s="16">
        <v>4701150973</v>
      </c>
      <c r="C615" s="44" t="s">
        <v>743</v>
      </c>
      <c r="D615" s="17" t="s">
        <v>728</v>
      </c>
      <c r="E615" s="44" t="s">
        <v>41</v>
      </c>
      <c r="F615" s="45" t="s">
        <v>24</v>
      </c>
      <c r="G615" s="45" t="s">
        <v>29</v>
      </c>
      <c r="H615" s="46">
        <v>35000</v>
      </c>
      <c r="I615" s="46">
        <v>1004.5</v>
      </c>
      <c r="J615" s="46">
        <v>0</v>
      </c>
      <c r="K615" s="46">
        <v>1064</v>
      </c>
      <c r="L615" s="46">
        <v>125</v>
      </c>
      <c r="M615" s="46">
        <v>2193.5</v>
      </c>
      <c r="N615" s="46">
        <v>32806.5</v>
      </c>
      <c r="O615" s="47">
        <v>44866</v>
      </c>
      <c r="P615" s="48">
        <v>45046</v>
      </c>
      <c r="Q615" s="1">
        <f>VLOOKUP(D615,'[1]CLASIFICACION DE CARGOS'!J:K,2,0)</f>
        <v>31.41</v>
      </c>
      <c r="R615" s="1">
        <f>VLOOKUP(E615,'[1]CLASIFICACION DE CARGOS'!A:B,2,0)</f>
        <v>10</v>
      </c>
      <c r="S615" s="1">
        <f t="shared" si="18"/>
        <v>0</v>
      </c>
      <c r="U615" s="49"/>
      <c r="V615" s="50"/>
    </row>
    <row r="616" spans="1:22" ht="30" customHeight="1" x14ac:dyDescent="0.25">
      <c r="A616" s="15">
        <f t="shared" si="17"/>
        <v>514</v>
      </c>
      <c r="B616" s="16">
        <v>4701579163</v>
      </c>
      <c r="C616" s="44" t="s">
        <v>744</v>
      </c>
      <c r="D616" s="17" t="s">
        <v>728</v>
      </c>
      <c r="E616" s="44" t="s">
        <v>41</v>
      </c>
      <c r="F616" s="45" t="s">
        <v>24</v>
      </c>
      <c r="G616" s="45" t="s">
        <v>25</v>
      </c>
      <c r="H616" s="46">
        <v>35000</v>
      </c>
      <c r="I616" s="46">
        <v>1004.5</v>
      </c>
      <c r="J616" s="46">
        <v>0</v>
      </c>
      <c r="K616" s="46">
        <v>1064</v>
      </c>
      <c r="L616" s="46">
        <v>125</v>
      </c>
      <c r="M616" s="46">
        <v>2193.5</v>
      </c>
      <c r="N616" s="46">
        <v>32806.5</v>
      </c>
      <c r="O616" s="47">
        <v>44866</v>
      </c>
      <c r="P616" s="48">
        <v>45046</v>
      </c>
      <c r="Q616" s="1">
        <f>VLOOKUP(D616,'[1]CLASIFICACION DE CARGOS'!J:K,2,0)</f>
        <v>31.41</v>
      </c>
      <c r="R616" s="1">
        <f>VLOOKUP(E616,'[1]CLASIFICACION DE CARGOS'!A:B,2,0)</f>
        <v>10</v>
      </c>
      <c r="S616" s="1">
        <f t="shared" si="18"/>
        <v>0</v>
      </c>
      <c r="U616" s="49"/>
      <c r="V616" s="50"/>
    </row>
    <row r="617" spans="1:22" ht="30" customHeight="1" x14ac:dyDescent="0.25">
      <c r="A617" s="15">
        <f t="shared" si="17"/>
        <v>515</v>
      </c>
      <c r="B617" s="16">
        <v>5000019231</v>
      </c>
      <c r="C617" s="44" t="s">
        <v>745</v>
      </c>
      <c r="D617" s="17" t="s">
        <v>728</v>
      </c>
      <c r="E617" s="44" t="s">
        <v>41</v>
      </c>
      <c r="F617" s="45" t="s">
        <v>24</v>
      </c>
      <c r="G617" s="45" t="s">
        <v>25</v>
      </c>
      <c r="H617" s="46">
        <v>35000</v>
      </c>
      <c r="I617" s="46">
        <v>1004.5</v>
      </c>
      <c r="J617" s="46">
        <v>0</v>
      </c>
      <c r="K617" s="46">
        <v>1064</v>
      </c>
      <c r="L617" s="46">
        <v>3125</v>
      </c>
      <c r="M617" s="46">
        <v>5193.5</v>
      </c>
      <c r="N617" s="46">
        <v>29806.5</v>
      </c>
      <c r="O617" s="47">
        <v>44835</v>
      </c>
      <c r="P617" s="48">
        <v>45016</v>
      </c>
      <c r="Q617" s="1">
        <f>VLOOKUP(D617,'[1]CLASIFICACION DE CARGOS'!J:K,2,0)</f>
        <v>31.41</v>
      </c>
      <c r="R617" s="1">
        <f>VLOOKUP(E617,'[1]CLASIFICACION DE CARGOS'!A:B,2,0)</f>
        <v>10</v>
      </c>
      <c r="S617" s="1">
        <f t="shared" si="18"/>
        <v>0</v>
      </c>
      <c r="U617" s="49"/>
      <c r="V617" s="50"/>
    </row>
    <row r="618" spans="1:22" ht="30" customHeight="1" x14ac:dyDescent="0.25">
      <c r="A618" s="15">
        <f t="shared" si="17"/>
        <v>516</v>
      </c>
      <c r="B618" s="16">
        <v>5000312628</v>
      </c>
      <c r="C618" s="44" t="s">
        <v>746</v>
      </c>
      <c r="D618" s="17" t="s">
        <v>728</v>
      </c>
      <c r="E618" s="44" t="s">
        <v>41</v>
      </c>
      <c r="F618" s="45" t="s">
        <v>24</v>
      </c>
      <c r="G618" s="45" t="s">
        <v>25</v>
      </c>
      <c r="H618" s="46">
        <v>35000</v>
      </c>
      <c r="I618" s="46">
        <v>1004.5</v>
      </c>
      <c r="J618" s="46">
        <v>0</v>
      </c>
      <c r="K618" s="46">
        <v>1064</v>
      </c>
      <c r="L618" s="46">
        <v>1637.45</v>
      </c>
      <c r="M618" s="46">
        <v>3705.95</v>
      </c>
      <c r="N618" s="46">
        <v>31294.05</v>
      </c>
      <c r="O618" s="47">
        <v>44866</v>
      </c>
      <c r="P618" s="48">
        <v>45046</v>
      </c>
      <c r="Q618" s="1">
        <f>VLOOKUP(D618,'[1]CLASIFICACION DE CARGOS'!J:K,2,0)</f>
        <v>31.41</v>
      </c>
      <c r="R618" s="1">
        <f>VLOOKUP(E618,'[1]CLASIFICACION DE CARGOS'!A:B,2,0)</f>
        <v>10</v>
      </c>
      <c r="S618" s="1">
        <f t="shared" si="18"/>
        <v>0</v>
      </c>
      <c r="U618" s="49"/>
      <c r="V618" s="50"/>
    </row>
    <row r="619" spans="1:22" ht="30" customHeight="1" x14ac:dyDescent="0.25">
      <c r="A619" s="15">
        <f t="shared" si="17"/>
        <v>517</v>
      </c>
      <c r="B619" s="16">
        <v>5000412915</v>
      </c>
      <c r="C619" s="44" t="s">
        <v>747</v>
      </c>
      <c r="D619" s="17" t="s">
        <v>728</v>
      </c>
      <c r="E619" s="44" t="s">
        <v>502</v>
      </c>
      <c r="F619" s="45" t="s">
        <v>24</v>
      </c>
      <c r="G619" s="45" t="s">
        <v>25</v>
      </c>
      <c r="H619" s="46">
        <v>35000</v>
      </c>
      <c r="I619" s="46">
        <v>1004.5</v>
      </c>
      <c r="J619" s="46">
        <v>0</v>
      </c>
      <c r="K619" s="46">
        <v>1064</v>
      </c>
      <c r="L619" s="46">
        <v>125</v>
      </c>
      <c r="M619" s="46">
        <v>2193.5</v>
      </c>
      <c r="N619" s="46">
        <v>32806.5</v>
      </c>
      <c r="O619" s="47">
        <v>44835</v>
      </c>
      <c r="P619" s="48">
        <v>45016</v>
      </c>
      <c r="Q619" s="1">
        <f>VLOOKUP(D619,'[1]CLASIFICACION DE CARGOS'!J:K,2,0)</f>
        <v>31.41</v>
      </c>
      <c r="R619" s="1">
        <f>VLOOKUP(E619,'[1]CLASIFICACION DE CARGOS'!A:B,2,0)</f>
        <v>10</v>
      </c>
      <c r="S619" s="1">
        <f t="shared" si="18"/>
        <v>0</v>
      </c>
      <c r="U619" s="49"/>
      <c r="V619" s="50"/>
    </row>
    <row r="620" spans="1:22" ht="30" customHeight="1" x14ac:dyDescent="0.25">
      <c r="A620" s="15">
        <f t="shared" si="17"/>
        <v>518</v>
      </c>
      <c r="B620" s="16">
        <v>5000515923</v>
      </c>
      <c r="C620" s="44" t="s">
        <v>748</v>
      </c>
      <c r="D620" s="17" t="s">
        <v>728</v>
      </c>
      <c r="E620" s="44" t="s">
        <v>179</v>
      </c>
      <c r="F620" s="45" t="s">
        <v>24</v>
      </c>
      <c r="G620" s="45" t="s">
        <v>25</v>
      </c>
      <c r="H620" s="46">
        <v>35000</v>
      </c>
      <c r="I620" s="46">
        <v>1004.5</v>
      </c>
      <c r="J620" s="46">
        <v>0</v>
      </c>
      <c r="K620" s="46">
        <v>1064</v>
      </c>
      <c r="L620" s="46">
        <v>12985</v>
      </c>
      <c r="M620" s="46">
        <v>15053.5</v>
      </c>
      <c r="N620" s="46">
        <v>19946.5</v>
      </c>
      <c r="O620" s="47">
        <v>44805</v>
      </c>
      <c r="P620" s="48">
        <v>44985</v>
      </c>
      <c r="Q620" s="1">
        <f>VLOOKUP(D620,'[1]CLASIFICACION DE CARGOS'!J:K,2,0)</f>
        <v>31.41</v>
      </c>
      <c r="R620" s="1">
        <f>VLOOKUP(E620,'[1]CLASIFICACION DE CARGOS'!A:B,2,0)</f>
        <v>10</v>
      </c>
      <c r="S620" s="1">
        <f t="shared" si="18"/>
        <v>0</v>
      </c>
      <c r="U620" s="49"/>
      <c r="V620" s="50"/>
    </row>
    <row r="621" spans="1:22" ht="30" customHeight="1" x14ac:dyDescent="0.25">
      <c r="A621" s="15">
        <f t="shared" si="17"/>
        <v>519</v>
      </c>
      <c r="B621" s="16">
        <v>40221969120</v>
      </c>
      <c r="C621" s="44" t="s">
        <v>749</v>
      </c>
      <c r="D621" s="17" t="s">
        <v>728</v>
      </c>
      <c r="E621" s="44" t="s">
        <v>41</v>
      </c>
      <c r="F621" s="45" t="s">
        <v>24</v>
      </c>
      <c r="G621" s="45" t="s">
        <v>25</v>
      </c>
      <c r="H621" s="46">
        <v>35000</v>
      </c>
      <c r="I621" s="46">
        <v>1004.5</v>
      </c>
      <c r="J621" s="46">
        <v>0</v>
      </c>
      <c r="K621" s="46">
        <v>1064</v>
      </c>
      <c r="L621" s="46">
        <v>4125</v>
      </c>
      <c r="M621" s="46">
        <v>6193.5</v>
      </c>
      <c r="N621" s="46">
        <v>28806.5</v>
      </c>
      <c r="O621" s="47">
        <v>44866</v>
      </c>
      <c r="P621" s="48">
        <v>45046</v>
      </c>
      <c r="Q621" s="1">
        <f>VLOOKUP(D621,'[1]CLASIFICACION DE CARGOS'!J:K,2,0)</f>
        <v>31.41</v>
      </c>
      <c r="R621" s="1">
        <f>VLOOKUP(E621,'[1]CLASIFICACION DE CARGOS'!A:B,2,0)</f>
        <v>10</v>
      </c>
      <c r="S621" s="1">
        <f t="shared" si="18"/>
        <v>0</v>
      </c>
      <c r="U621" s="49"/>
      <c r="V621" s="50"/>
    </row>
    <row r="622" spans="1:22" ht="30" customHeight="1" x14ac:dyDescent="0.25">
      <c r="A622" s="15">
        <f t="shared" si="17"/>
        <v>520</v>
      </c>
      <c r="B622" s="16">
        <v>40232085346</v>
      </c>
      <c r="C622" s="44" t="s">
        <v>750</v>
      </c>
      <c r="D622" s="17" t="s">
        <v>728</v>
      </c>
      <c r="E622" s="44" t="s">
        <v>751</v>
      </c>
      <c r="F622" s="45" t="s">
        <v>24</v>
      </c>
      <c r="G622" s="45" t="s">
        <v>25</v>
      </c>
      <c r="H622" s="46">
        <v>30000</v>
      </c>
      <c r="I622" s="46">
        <v>861</v>
      </c>
      <c r="J622" s="46">
        <v>0</v>
      </c>
      <c r="K622" s="46">
        <v>912</v>
      </c>
      <c r="L622" s="46">
        <v>125</v>
      </c>
      <c r="M622" s="46">
        <v>1898</v>
      </c>
      <c r="N622" s="46">
        <v>28102</v>
      </c>
      <c r="O622" s="47">
        <v>44896</v>
      </c>
      <c r="P622" s="48">
        <v>45077</v>
      </c>
      <c r="Q622" s="1">
        <f>VLOOKUP(D622,'[1]CLASIFICACION DE CARGOS'!J:K,2,0)</f>
        <v>31.41</v>
      </c>
      <c r="R622" s="1">
        <f>VLOOKUP(E622,'[1]CLASIFICACION DE CARGOS'!A:B,2,0)</f>
        <v>10</v>
      </c>
      <c r="S622" s="1">
        <f t="shared" si="18"/>
        <v>0</v>
      </c>
      <c r="U622" s="49"/>
      <c r="V622" s="50"/>
    </row>
    <row r="623" spans="1:22" ht="30" customHeight="1" x14ac:dyDescent="0.25">
      <c r="A623" s="15">
        <f t="shared" si="17"/>
        <v>521</v>
      </c>
      <c r="B623" s="16">
        <v>4701014476</v>
      </c>
      <c r="C623" s="44" t="s">
        <v>752</v>
      </c>
      <c r="D623" s="17" t="s">
        <v>728</v>
      </c>
      <c r="E623" s="44" t="s">
        <v>154</v>
      </c>
      <c r="F623" s="45" t="s">
        <v>24</v>
      </c>
      <c r="G623" s="45" t="s">
        <v>25</v>
      </c>
      <c r="H623" s="46">
        <v>46000</v>
      </c>
      <c r="I623" s="46">
        <v>1320.2</v>
      </c>
      <c r="J623" s="46">
        <v>0</v>
      </c>
      <c r="K623" s="46">
        <v>1398.4</v>
      </c>
      <c r="L623" s="46">
        <v>1637.45</v>
      </c>
      <c r="M623" s="46">
        <v>4356.05</v>
      </c>
      <c r="N623" s="46">
        <v>41643.949999999997</v>
      </c>
      <c r="O623" s="47">
        <v>44835</v>
      </c>
      <c r="P623" s="48">
        <v>45016</v>
      </c>
      <c r="Q623" s="1">
        <f>VLOOKUP(D623,'[1]CLASIFICACION DE CARGOS'!J:K,2,0)</f>
        <v>31.41</v>
      </c>
      <c r="R623" s="1">
        <f>VLOOKUP(E623,'[1]CLASIFICACION DE CARGOS'!A:B,2,0)</f>
        <v>13</v>
      </c>
      <c r="S623" s="1">
        <f t="shared" si="18"/>
        <v>0</v>
      </c>
      <c r="U623" s="49"/>
      <c r="V623" s="50"/>
    </row>
    <row r="624" spans="1:22" ht="30" customHeight="1" x14ac:dyDescent="0.25">
      <c r="A624" s="15">
        <f t="shared" si="17"/>
        <v>522</v>
      </c>
      <c r="B624" s="16">
        <v>4701543284</v>
      </c>
      <c r="C624" s="44" t="s">
        <v>753</v>
      </c>
      <c r="D624" s="17" t="s">
        <v>728</v>
      </c>
      <c r="E624" s="44" t="s">
        <v>154</v>
      </c>
      <c r="F624" s="45" t="s">
        <v>24</v>
      </c>
      <c r="G624" s="45" t="s">
        <v>29</v>
      </c>
      <c r="H624" s="46">
        <v>46000</v>
      </c>
      <c r="I624" s="46">
        <v>1320.2</v>
      </c>
      <c r="J624" s="46">
        <v>0</v>
      </c>
      <c r="K624" s="46">
        <v>1398.4</v>
      </c>
      <c r="L624" s="46">
        <v>1675</v>
      </c>
      <c r="M624" s="46">
        <v>4393.6000000000004</v>
      </c>
      <c r="N624" s="46">
        <v>41606.400000000001</v>
      </c>
      <c r="O624" s="47">
        <v>44866</v>
      </c>
      <c r="P624" s="48">
        <v>45046</v>
      </c>
      <c r="Q624" s="1">
        <f>VLOOKUP(D624,'[1]CLASIFICACION DE CARGOS'!J:K,2,0)</f>
        <v>31.41</v>
      </c>
      <c r="R624" s="1">
        <f>VLOOKUP(E624,'[1]CLASIFICACION DE CARGOS'!A:B,2,0)</f>
        <v>13</v>
      </c>
      <c r="S624" s="1">
        <f t="shared" si="18"/>
        <v>0</v>
      </c>
      <c r="U624" s="49"/>
      <c r="V624" s="50"/>
    </row>
    <row r="625" spans="1:22" ht="30" customHeight="1" x14ac:dyDescent="0.25">
      <c r="A625" s="15">
        <f t="shared" si="17"/>
        <v>523</v>
      </c>
      <c r="B625" s="16">
        <v>4701693618</v>
      </c>
      <c r="C625" s="44" t="s">
        <v>754</v>
      </c>
      <c r="D625" s="17" t="s">
        <v>728</v>
      </c>
      <c r="E625" s="44" t="s">
        <v>448</v>
      </c>
      <c r="F625" s="45" t="s">
        <v>24</v>
      </c>
      <c r="G625" s="45" t="s">
        <v>25</v>
      </c>
      <c r="H625" s="46">
        <v>40000</v>
      </c>
      <c r="I625" s="46">
        <v>1148</v>
      </c>
      <c r="J625" s="46">
        <v>215.78</v>
      </c>
      <c r="K625" s="46">
        <v>1216</v>
      </c>
      <c r="L625" s="46">
        <v>15547.97</v>
      </c>
      <c r="M625" s="46">
        <v>18127.75</v>
      </c>
      <c r="N625" s="46">
        <v>21872.25</v>
      </c>
      <c r="O625" s="47">
        <v>44805</v>
      </c>
      <c r="P625" s="48">
        <v>44985</v>
      </c>
      <c r="Q625" s="1">
        <f>VLOOKUP(D625,'[1]CLASIFICACION DE CARGOS'!J:K,2,0)</f>
        <v>31.41</v>
      </c>
      <c r="R625" s="1">
        <f>VLOOKUP(E625,'[1]CLASIFICACION DE CARGOS'!A:B,2,0)</f>
        <v>13</v>
      </c>
      <c r="S625" s="1">
        <f t="shared" si="18"/>
        <v>0</v>
      </c>
      <c r="U625" s="49"/>
      <c r="V625" s="50"/>
    </row>
    <row r="626" spans="1:22" ht="30" customHeight="1" x14ac:dyDescent="0.25">
      <c r="A626" s="15">
        <f t="shared" si="17"/>
        <v>524</v>
      </c>
      <c r="B626" s="16">
        <v>4701074058</v>
      </c>
      <c r="C626" s="44" t="s">
        <v>755</v>
      </c>
      <c r="D626" s="17" t="s">
        <v>728</v>
      </c>
      <c r="E626" s="44" t="s">
        <v>756</v>
      </c>
      <c r="F626" s="45" t="s">
        <v>24</v>
      </c>
      <c r="G626" s="45" t="s">
        <v>25</v>
      </c>
      <c r="H626" s="46">
        <v>35000</v>
      </c>
      <c r="I626" s="46">
        <v>1004.5</v>
      </c>
      <c r="J626" s="46">
        <v>0</v>
      </c>
      <c r="K626" s="46">
        <v>1064</v>
      </c>
      <c r="L626" s="46">
        <v>125</v>
      </c>
      <c r="M626" s="46">
        <v>2193.5</v>
      </c>
      <c r="N626" s="46">
        <v>32806.5</v>
      </c>
      <c r="O626" s="47">
        <v>44713</v>
      </c>
      <c r="P626" s="48">
        <v>44895</v>
      </c>
      <c r="Q626" s="1">
        <f>VLOOKUP(D626,'[1]CLASIFICACION DE CARGOS'!J:K,2,0)</f>
        <v>31.41</v>
      </c>
      <c r="R626" s="1">
        <f>VLOOKUP(E626,'[1]CLASIFICACION DE CARGOS'!A:B,2,0)</f>
        <v>13</v>
      </c>
      <c r="S626" s="1">
        <f t="shared" si="18"/>
        <v>0</v>
      </c>
      <c r="U626" s="49"/>
      <c r="V626" s="50"/>
    </row>
    <row r="627" spans="1:22" ht="30" customHeight="1" x14ac:dyDescent="0.25">
      <c r="A627" s="15">
        <f t="shared" si="17"/>
        <v>525</v>
      </c>
      <c r="B627" s="16">
        <v>3102129446</v>
      </c>
      <c r="C627" s="44" t="s">
        <v>757</v>
      </c>
      <c r="D627" s="17" t="s">
        <v>728</v>
      </c>
      <c r="E627" s="44" t="s">
        <v>448</v>
      </c>
      <c r="F627" s="45" t="s">
        <v>24</v>
      </c>
      <c r="G627" s="45" t="s">
        <v>25</v>
      </c>
      <c r="H627" s="46">
        <v>18000</v>
      </c>
      <c r="I627" s="46">
        <v>516.6</v>
      </c>
      <c r="J627" s="46">
        <v>0</v>
      </c>
      <c r="K627" s="46">
        <v>547.20000000000005</v>
      </c>
      <c r="L627" s="46">
        <v>125</v>
      </c>
      <c r="M627" s="46">
        <v>1188.8</v>
      </c>
      <c r="N627" s="46">
        <v>16811.2</v>
      </c>
      <c r="O627" s="47">
        <v>44197</v>
      </c>
      <c r="P627" s="48">
        <v>44562</v>
      </c>
      <c r="Q627" s="1">
        <f>VLOOKUP(D627,'[1]CLASIFICACION DE CARGOS'!J:K,2,0)</f>
        <v>31.41</v>
      </c>
      <c r="R627" s="1">
        <f>VLOOKUP(E627,'[1]CLASIFICACION DE CARGOS'!A:B,2,0)</f>
        <v>13</v>
      </c>
      <c r="S627" s="1">
        <f t="shared" si="18"/>
        <v>0</v>
      </c>
      <c r="U627" s="49"/>
      <c r="V627" s="50"/>
    </row>
    <row r="628" spans="1:22" ht="30" customHeight="1" x14ac:dyDescent="0.25">
      <c r="A628" s="15">
        <f t="shared" si="17"/>
        <v>526</v>
      </c>
      <c r="B628" s="16">
        <v>117021840</v>
      </c>
      <c r="C628" s="44" t="s">
        <v>758</v>
      </c>
      <c r="D628" s="17" t="s">
        <v>728</v>
      </c>
      <c r="E628" s="44" t="s">
        <v>448</v>
      </c>
      <c r="F628" s="45" t="s">
        <v>24</v>
      </c>
      <c r="G628" s="45" t="s">
        <v>29</v>
      </c>
      <c r="H628" s="46">
        <v>50000</v>
      </c>
      <c r="I628" s="46">
        <v>1435</v>
      </c>
      <c r="J628" s="46">
        <v>0</v>
      </c>
      <c r="K628" s="46">
        <v>1520</v>
      </c>
      <c r="L628" s="46">
        <v>5125</v>
      </c>
      <c r="M628" s="46">
        <v>8080</v>
      </c>
      <c r="N628" s="46">
        <v>41920</v>
      </c>
      <c r="O628" s="47">
        <v>44896</v>
      </c>
      <c r="P628" s="48">
        <v>45077</v>
      </c>
      <c r="Q628" s="1">
        <f>VLOOKUP(D628,'[1]CLASIFICACION DE CARGOS'!J:K,2,0)</f>
        <v>31.41</v>
      </c>
      <c r="R628" s="1">
        <f>VLOOKUP(E628,'[1]CLASIFICACION DE CARGOS'!A:B,2,0)</f>
        <v>13</v>
      </c>
      <c r="S628" s="1">
        <f t="shared" si="18"/>
        <v>0</v>
      </c>
      <c r="U628" s="49"/>
      <c r="V628" s="50"/>
    </row>
    <row r="629" spans="1:22" ht="30" customHeight="1" x14ac:dyDescent="0.25">
      <c r="A629" s="15">
        <f t="shared" si="17"/>
        <v>527</v>
      </c>
      <c r="B629" s="16">
        <v>5000280916</v>
      </c>
      <c r="C629" s="44" t="s">
        <v>759</v>
      </c>
      <c r="D629" s="17" t="s">
        <v>728</v>
      </c>
      <c r="E629" s="44" t="s">
        <v>462</v>
      </c>
      <c r="F629" s="45" t="s">
        <v>24</v>
      </c>
      <c r="G629" s="45" t="s">
        <v>29</v>
      </c>
      <c r="H629" s="46">
        <v>38500</v>
      </c>
      <c r="I629" s="46">
        <v>1104.95</v>
      </c>
      <c r="J629" s="46">
        <v>0</v>
      </c>
      <c r="K629" s="46">
        <v>1170.4000000000001</v>
      </c>
      <c r="L629" s="46">
        <v>8736.64</v>
      </c>
      <c r="M629" s="46">
        <v>11011.99</v>
      </c>
      <c r="N629" s="46">
        <v>27488.01</v>
      </c>
      <c r="O629" s="47">
        <v>44866</v>
      </c>
      <c r="P629" s="48">
        <v>45046</v>
      </c>
      <c r="Q629" s="1">
        <f>VLOOKUP(D629,'[1]CLASIFICACION DE CARGOS'!J:K,2,0)</f>
        <v>31.41</v>
      </c>
      <c r="R629" s="1">
        <f>VLOOKUP(E629,'[1]CLASIFICACION DE CARGOS'!A:B,2,0)</f>
        <v>13</v>
      </c>
      <c r="S629" s="1">
        <f t="shared" si="18"/>
        <v>0</v>
      </c>
      <c r="U629" s="49"/>
      <c r="V629" s="50"/>
    </row>
    <row r="630" spans="1:22" ht="30" customHeight="1" x14ac:dyDescent="0.25">
      <c r="A630" s="15">
        <f t="shared" si="17"/>
        <v>528</v>
      </c>
      <c r="B630" s="16">
        <v>4700059589</v>
      </c>
      <c r="C630" s="44" t="s">
        <v>760</v>
      </c>
      <c r="D630" s="17" t="s">
        <v>728</v>
      </c>
      <c r="E630" s="44" t="s">
        <v>462</v>
      </c>
      <c r="F630" s="45" t="s">
        <v>24</v>
      </c>
      <c r="G630" s="45" t="s">
        <v>25</v>
      </c>
      <c r="H630" s="46">
        <v>50000</v>
      </c>
      <c r="I630" s="46">
        <v>1435</v>
      </c>
      <c r="J630" s="46">
        <v>1854</v>
      </c>
      <c r="K630" s="46">
        <v>1520</v>
      </c>
      <c r="L630" s="46">
        <v>759.95</v>
      </c>
      <c r="M630" s="46">
        <v>5568.95</v>
      </c>
      <c r="N630" s="46">
        <v>44431.05</v>
      </c>
      <c r="O630" s="47">
        <v>44896</v>
      </c>
      <c r="P630" s="48">
        <v>45077</v>
      </c>
      <c r="Q630" s="1">
        <f>VLOOKUP(D630,'[1]CLASIFICACION DE CARGOS'!J:K,2,0)</f>
        <v>31.41</v>
      </c>
      <c r="R630" s="1">
        <f>VLOOKUP(E630,'[1]CLASIFICACION DE CARGOS'!A:B,2,0)</f>
        <v>13</v>
      </c>
      <c r="S630" s="1">
        <f t="shared" si="18"/>
        <v>0</v>
      </c>
      <c r="U630" s="49"/>
      <c r="V630" s="50"/>
    </row>
    <row r="631" spans="1:22" ht="30" customHeight="1" x14ac:dyDescent="0.25">
      <c r="A631" s="15">
        <f t="shared" si="17"/>
        <v>529</v>
      </c>
      <c r="B631" s="16">
        <v>5000389808</v>
      </c>
      <c r="C631" s="44" t="s">
        <v>761</v>
      </c>
      <c r="D631" s="17" t="s">
        <v>728</v>
      </c>
      <c r="E631" s="44" t="s">
        <v>154</v>
      </c>
      <c r="F631" s="45" t="s">
        <v>24</v>
      </c>
      <c r="G631" s="45" t="s">
        <v>25</v>
      </c>
      <c r="H631" s="46">
        <v>40000</v>
      </c>
      <c r="I631" s="46">
        <v>1148</v>
      </c>
      <c r="J631" s="46">
        <v>215.78</v>
      </c>
      <c r="K631" s="46">
        <v>1216</v>
      </c>
      <c r="L631" s="46">
        <v>4198.78</v>
      </c>
      <c r="M631" s="46">
        <v>6778.56</v>
      </c>
      <c r="N631" s="46">
        <v>33221.440000000002</v>
      </c>
      <c r="O631" s="47">
        <v>44866</v>
      </c>
      <c r="P631" s="48">
        <v>45046</v>
      </c>
      <c r="Q631" s="1">
        <f>VLOOKUP(D631,'[1]CLASIFICACION DE CARGOS'!J:K,2,0)</f>
        <v>31.41</v>
      </c>
      <c r="R631" s="1">
        <f>VLOOKUP(E631,'[1]CLASIFICACION DE CARGOS'!A:B,2,0)</f>
        <v>13</v>
      </c>
      <c r="S631" s="1">
        <f t="shared" si="18"/>
        <v>0</v>
      </c>
      <c r="U631" s="49"/>
      <c r="V631" s="50"/>
    </row>
    <row r="632" spans="1:22" ht="30" customHeight="1" x14ac:dyDescent="0.25">
      <c r="A632" s="15" t="str">
        <f t="shared" si="17"/>
        <v/>
      </c>
      <c r="B632" s="10"/>
      <c r="C632" s="11" t="str">
        <f>D633</f>
        <v>DEPARTAMENTO PROVINCIAL DUARTE (MARENA)</v>
      </c>
      <c r="D632" s="12" t="s">
        <v>20</v>
      </c>
      <c r="E632" s="12" t="s">
        <v>20</v>
      </c>
      <c r="F632" s="12" t="s">
        <v>20</v>
      </c>
      <c r="G632" s="12" t="s">
        <v>20</v>
      </c>
      <c r="H632" s="12" t="s">
        <v>20</v>
      </c>
      <c r="I632" s="12" t="s">
        <v>20</v>
      </c>
      <c r="J632" s="12" t="s">
        <v>20</v>
      </c>
      <c r="K632" s="12" t="s">
        <v>20</v>
      </c>
      <c r="L632" s="12" t="s">
        <v>20</v>
      </c>
      <c r="M632" s="12" t="s">
        <v>20</v>
      </c>
      <c r="N632" s="12" t="s">
        <v>20</v>
      </c>
      <c r="O632" s="13"/>
      <c r="P632" s="14"/>
    </row>
    <row r="633" spans="1:22" ht="30" customHeight="1" x14ac:dyDescent="0.25">
      <c r="A633" s="15">
        <f t="shared" si="17"/>
        <v>530</v>
      </c>
      <c r="B633" s="16">
        <v>5600952609</v>
      </c>
      <c r="C633" s="44" t="s">
        <v>762</v>
      </c>
      <c r="D633" s="17" t="s">
        <v>763</v>
      </c>
      <c r="E633" s="44" t="s">
        <v>764</v>
      </c>
      <c r="F633" s="45" t="s">
        <v>24</v>
      </c>
      <c r="G633" s="45" t="s">
        <v>25</v>
      </c>
      <c r="H633" s="46">
        <v>30000</v>
      </c>
      <c r="I633" s="46">
        <v>861</v>
      </c>
      <c r="J633" s="46">
        <v>0</v>
      </c>
      <c r="K633" s="46">
        <v>912</v>
      </c>
      <c r="L633" s="46">
        <v>125</v>
      </c>
      <c r="M633" s="46">
        <v>1898</v>
      </c>
      <c r="N633" s="46">
        <v>28102</v>
      </c>
      <c r="O633" s="47">
        <v>44835</v>
      </c>
      <c r="P633" s="48">
        <v>45016</v>
      </c>
      <c r="Q633" s="1">
        <f>VLOOKUP(D633,'[1]CLASIFICACION DE CARGOS'!J:K,2,0)</f>
        <v>31.61</v>
      </c>
      <c r="R633" s="1">
        <f>VLOOKUP(E633,'[1]CLASIFICACION DE CARGOS'!A:B,2,0)</f>
        <v>8</v>
      </c>
      <c r="S633" s="1">
        <f>IF(Q633=Q631,0,1)</f>
        <v>1</v>
      </c>
      <c r="U633" s="49"/>
      <c r="V633" s="50"/>
    </row>
    <row r="634" spans="1:22" ht="30" customHeight="1" x14ac:dyDescent="0.25">
      <c r="A634" s="15">
        <f t="shared" si="17"/>
        <v>531</v>
      </c>
      <c r="B634" s="16">
        <v>5100118909</v>
      </c>
      <c r="C634" s="44" t="s">
        <v>765</v>
      </c>
      <c r="D634" s="17" t="s">
        <v>763</v>
      </c>
      <c r="E634" s="44" t="s">
        <v>99</v>
      </c>
      <c r="F634" s="45" t="s">
        <v>24</v>
      </c>
      <c r="G634" s="45" t="s">
        <v>25</v>
      </c>
      <c r="H634" s="46">
        <v>25518</v>
      </c>
      <c r="I634" s="46">
        <v>732.37</v>
      </c>
      <c r="J634" s="46">
        <v>0</v>
      </c>
      <c r="K634" s="46">
        <v>775.75</v>
      </c>
      <c r="L634" s="46">
        <v>125</v>
      </c>
      <c r="M634" s="46">
        <v>1633.12</v>
      </c>
      <c r="N634" s="46">
        <v>23884.880000000001</v>
      </c>
      <c r="O634" s="47">
        <v>44594</v>
      </c>
      <c r="P634" s="48">
        <v>44744</v>
      </c>
      <c r="Q634" s="1">
        <f>VLOOKUP(D634,'[1]CLASIFICACION DE CARGOS'!J:K,2,0)</f>
        <v>31.61</v>
      </c>
      <c r="R634" s="1">
        <f>VLOOKUP(E634,'[1]CLASIFICACION DE CARGOS'!A:B,2,0)</f>
        <v>8</v>
      </c>
      <c r="S634" s="1">
        <f t="shared" si="18"/>
        <v>0</v>
      </c>
      <c r="U634" s="49"/>
      <c r="V634" s="50"/>
    </row>
    <row r="635" spans="1:22" ht="30" customHeight="1" x14ac:dyDescent="0.25">
      <c r="A635" s="15">
        <f t="shared" si="17"/>
        <v>532</v>
      </c>
      <c r="B635" s="16">
        <v>5500215313</v>
      </c>
      <c r="C635" s="44" t="s">
        <v>766</v>
      </c>
      <c r="D635" s="17" t="s">
        <v>763</v>
      </c>
      <c r="E635" s="44" t="s">
        <v>154</v>
      </c>
      <c r="F635" s="45" t="s">
        <v>24</v>
      </c>
      <c r="G635" s="45" t="s">
        <v>25</v>
      </c>
      <c r="H635" s="46">
        <v>35000</v>
      </c>
      <c r="I635" s="46">
        <v>1004.5</v>
      </c>
      <c r="J635" s="46">
        <v>0</v>
      </c>
      <c r="K635" s="46">
        <v>1064</v>
      </c>
      <c r="L635" s="46">
        <v>125</v>
      </c>
      <c r="M635" s="46">
        <v>2193.5</v>
      </c>
      <c r="N635" s="46">
        <v>32806.5</v>
      </c>
      <c r="O635" s="47">
        <v>44805</v>
      </c>
      <c r="P635" s="48">
        <v>44985</v>
      </c>
      <c r="Q635" s="1">
        <f>VLOOKUP(D635,'[1]CLASIFICACION DE CARGOS'!J:K,2,0)</f>
        <v>31.61</v>
      </c>
      <c r="R635" s="1">
        <f>VLOOKUP(E635,'[1]CLASIFICACION DE CARGOS'!A:B,2,0)</f>
        <v>13</v>
      </c>
      <c r="S635" s="1">
        <f t="shared" si="18"/>
        <v>0</v>
      </c>
      <c r="U635" s="49"/>
      <c r="V635" s="50"/>
    </row>
    <row r="636" spans="1:22" ht="30" customHeight="1" x14ac:dyDescent="0.25">
      <c r="A636" s="15" t="str">
        <f t="shared" si="17"/>
        <v/>
      </c>
      <c r="B636" s="10"/>
      <c r="C636" s="11" t="str">
        <f>D637</f>
        <v>DIRECCION REGIONAL ESTE</v>
      </c>
      <c r="D636" s="12" t="s">
        <v>20</v>
      </c>
      <c r="E636" s="12" t="s">
        <v>20</v>
      </c>
      <c r="F636" s="12" t="s">
        <v>20</v>
      </c>
      <c r="G636" s="12" t="s">
        <v>20</v>
      </c>
      <c r="H636" s="12" t="s">
        <v>20</v>
      </c>
      <c r="I636" s="12" t="s">
        <v>20</v>
      </c>
      <c r="J636" s="12" t="s">
        <v>20</v>
      </c>
      <c r="K636" s="12" t="s">
        <v>20</v>
      </c>
      <c r="L636" s="12" t="s">
        <v>20</v>
      </c>
      <c r="M636" s="12" t="s">
        <v>20</v>
      </c>
      <c r="N636" s="12" t="s">
        <v>20</v>
      </c>
      <c r="O636" s="13"/>
      <c r="P636" s="14"/>
    </row>
    <row r="637" spans="1:22" ht="30" customHeight="1" x14ac:dyDescent="0.25">
      <c r="A637" s="15">
        <f t="shared" si="17"/>
        <v>533</v>
      </c>
      <c r="B637" s="16">
        <v>2500010893</v>
      </c>
      <c r="C637" s="44" t="s">
        <v>767</v>
      </c>
      <c r="D637" s="17" t="s">
        <v>768</v>
      </c>
      <c r="E637" s="44" t="s">
        <v>185</v>
      </c>
      <c r="F637" s="45" t="s">
        <v>24</v>
      </c>
      <c r="G637" s="45" t="s">
        <v>25</v>
      </c>
      <c r="H637" s="46">
        <v>70000</v>
      </c>
      <c r="I637" s="46">
        <v>2009</v>
      </c>
      <c r="J637" s="46">
        <v>5368.48</v>
      </c>
      <c r="K637" s="46">
        <v>2128</v>
      </c>
      <c r="L637" s="46">
        <v>125</v>
      </c>
      <c r="M637" s="46">
        <v>9630.48</v>
      </c>
      <c r="N637" s="46">
        <v>60369.52</v>
      </c>
      <c r="O637" s="47">
        <v>44896</v>
      </c>
      <c r="P637" s="48">
        <v>45077</v>
      </c>
      <c r="Q637" s="1">
        <f>VLOOKUP(D637,'[1]CLASIFICACION DE CARGOS'!J:K,2,0)</f>
        <v>32.1</v>
      </c>
      <c r="R637" s="1">
        <f>VLOOKUP(E637,'[1]CLASIFICACION DE CARGOS'!A:B,2,0)</f>
        <v>7</v>
      </c>
      <c r="S637" s="1">
        <f>IF(Q637=Q635,0,1)</f>
        <v>1</v>
      </c>
      <c r="U637" s="49"/>
      <c r="V637" s="50"/>
    </row>
    <row r="638" spans="1:22" ht="30" customHeight="1" x14ac:dyDescent="0.25">
      <c r="A638" s="15">
        <f t="shared" si="17"/>
        <v>534</v>
      </c>
      <c r="B638" s="16">
        <v>40223835303</v>
      </c>
      <c r="C638" s="44" t="s">
        <v>769</v>
      </c>
      <c r="D638" s="17" t="s">
        <v>768</v>
      </c>
      <c r="E638" s="44" t="s">
        <v>185</v>
      </c>
      <c r="F638" s="45" t="s">
        <v>24</v>
      </c>
      <c r="G638" s="45" t="s">
        <v>25</v>
      </c>
      <c r="H638" s="46">
        <v>40000</v>
      </c>
      <c r="I638" s="46">
        <v>1148</v>
      </c>
      <c r="J638" s="46">
        <v>0</v>
      </c>
      <c r="K638" s="46">
        <v>1216</v>
      </c>
      <c r="L638" s="46">
        <v>125</v>
      </c>
      <c r="M638" s="46">
        <v>2489</v>
      </c>
      <c r="N638" s="46">
        <v>37511</v>
      </c>
      <c r="O638" s="47">
        <v>44805</v>
      </c>
      <c r="P638" s="48">
        <v>44985</v>
      </c>
      <c r="Q638" s="1">
        <f>VLOOKUP(D638,'[1]CLASIFICACION DE CARGOS'!J:K,2,0)</f>
        <v>32.1</v>
      </c>
      <c r="R638" s="1">
        <f>VLOOKUP(E638,'[1]CLASIFICACION DE CARGOS'!A:B,2,0)</f>
        <v>7</v>
      </c>
      <c r="S638" s="1">
        <f t="shared" si="18"/>
        <v>0</v>
      </c>
      <c r="U638" s="49"/>
      <c r="V638" s="50"/>
    </row>
    <row r="639" spans="1:22" ht="30" customHeight="1" x14ac:dyDescent="0.25">
      <c r="A639" s="15" t="str">
        <f t="shared" si="17"/>
        <v/>
      </c>
      <c r="B639" s="10"/>
      <c r="C639" s="11" t="str">
        <f>D640</f>
        <v>DEPARTAMENTO PROVINCIAL PERAVIA-MIMARENA</v>
      </c>
      <c r="D639" s="12" t="s">
        <v>20</v>
      </c>
      <c r="E639" s="12" t="s">
        <v>20</v>
      </c>
      <c r="F639" s="12" t="s">
        <v>20</v>
      </c>
      <c r="G639" s="12" t="s">
        <v>20</v>
      </c>
      <c r="H639" s="12" t="s">
        <v>20</v>
      </c>
      <c r="I639" s="12" t="s">
        <v>20</v>
      </c>
      <c r="J639" s="12" t="s">
        <v>20</v>
      </c>
      <c r="K639" s="12" t="s">
        <v>20</v>
      </c>
      <c r="L639" s="12" t="s">
        <v>20</v>
      </c>
      <c r="M639" s="12" t="s">
        <v>20</v>
      </c>
      <c r="N639" s="12" t="s">
        <v>20</v>
      </c>
      <c r="O639" s="13"/>
      <c r="P639" s="14"/>
    </row>
    <row r="640" spans="1:22" ht="30" customHeight="1" x14ac:dyDescent="0.25">
      <c r="A640" s="15">
        <f t="shared" si="17"/>
        <v>535</v>
      </c>
      <c r="B640" s="16">
        <v>40224525382</v>
      </c>
      <c r="C640" s="44" t="s">
        <v>770</v>
      </c>
      <c r="D640" s="17" t="s">
        <v>771</v>
      </c>
      <c r="E640" s="44" t="s">
        <v>99</v>
      </c>
      <c r="F640" s="45" t="s">
        <v>24</v>
      </c>
      <c r="G640" s="45" t="s">
        <v>25</v>
      </c>
      <c r="H640" s="46">
        <v>25000</v>
      </c>
      <c r="I640" s="46">
        <v>717.5</v>
      </c>
      <c r="J640" s="46">
        <v>0</v>
      </c>
      <c r="K640" s="46">
        <v>760</v>
      </c>
      <c r="L640" s="46">
        <v>125</v>
      </c>
      <c r="M640" s="46">
        <v>1602.5</v>
      </c>
      <c r="N640" s="46">
        <v>23397.5</v>
      </c>
      <c r="O640" s="47">
        <v>44835</v>
      </c>
      <c r="P640" s="48">
        <v>45016</v>
      </c>
      <c r="Q640" s="1">
        <f>VLOOKUP(D640,'[1]CLASIFICACION DE CARGOS'!J:K,2,0)</f>
        <v>33.21</v>
      </c>
      <c r="R640" s="1">
        <f>VLOOKUP(E640,'[1]CLASIFICACION DE CARGOS'!A:B,2,0)</f>
        <v>8</v>
      </c>
      <c r="S640" s="1">
        <f>IF(Q640=Q638,0,1)</f>
        <v>1</v>
      </c>
      <c r="U640" s="49"/>
      <c r="V640" s="50"/>
    </row>
    <row r="641" spans="1:22" ht="30" customHeight="1" x14ac:dyDescent="0.25">
      <c r="A641" s="15">
        <f t="shared" si="17"/>
        <v>536</v>
      </c>
      <c r="B641" s="16">
        <v>301116729</v>
      </c>
      <c r="C641" s="44" t="s">
        <v>772</v>
      </c>
      <c r="D641" s="17" t="s">
        <v>771</v>
      </c>
      <c r="E641" s="44" t="s">
        <v>41</v>
      </c>
      <c r="F641" s="45" t="s">
        <v>24</v>
      </c>
      <c r="G641" s="45" t="s">
        <v>25</v>
      </c>
      <c r="H641" s="46">
        <v>35000</v>
      </c>
      <c r="I641" s="46">
        <v>1004.5</v>
      </c>
      <c r="J641" s="46">
        <v>0</v>
      </c>
      <c r="K641" s="46">
        <v>1064</v>
      </c>
      <c r="L641" s="46">
        <v>2675</v>
      </c>
      <c r="M641" s="46">
        <v>4743.5</v>
      </c>
      <c r="N641" s="46">
        <v>30256.5</v>
      </c>
      <c r="O641" s="47">
        <v>44713</v>
      </c>
      <c r="P641" s="48">
        <v>44866</v>
      </c>
      <c r="Q641" s="1">
        <f>VLOOKUP(D641,'[1]CLASIFICACION DE CARGOS'!J:K,2,0)</f>
        <v>33.21</v>
      </c>
      <c r="R641" s="1">
        <f>VLOOKUP(E641,'[1]CLASIFICACION DE CARGOS'!A:B,2,0)</f>
        <v>10</v>
      </c>
      <c r="S641" s="1">
        <f t="shared" si="18"/>
        <v>0</v>
      </c>
      <c r="U641" s="49"/>
      <c r="V641" s="50"/>
    </row>
    <row r="642" spans="1:22" ht="30" customHeight="1" x14ac:dyDescent="0.25">
      <c r="A642" s="15" t="str">
        <f t="shared" si="17"/>
        <v/>
      </c>
      <c r="B642" s="10"/>
      <c r="C642" s="11" t="str">
        <f>D643</f>
        <v>DEPARTAMENTO PROVINCIAL AZUA-MIMARENA</v>
      </c>
      <c r="D642" s="12" t="s">
        <v>20</v>
      </c>
      <c r="E642" s="12" t="s">
        <v>20</v>
      </c>
      <c r="F642" s="12" t="s">
        <v>20</v>
      </c>
      <c r="G642" s="12" t="s">
        <v>20</v>
      </c>
      <c r="H642" s="12" t="s">
        <v>20</v>
      </c>
      <c r="I642" s="12" t="s">
        <v>20</v>
      </c>
      <c r="J642" s="12" t="s">
        <v>20</v>
      </c>
      <c r="K642" s="12" t="s">
        <v>20</v>
      </c>
      <c r="L642" s="12" t="s">
        <v>20</v>
      </c>
      <c r="M642" s="12" t="s">
        <v>20</v>
      </c>
      <c r="N642" s="12" t="s">
        <v>20</v>
      </c>
      <c r="O642" s="13"/>
      <c r="P642" s="14"/>
    </row>
    <row r="643" spans="1:22" ht="30" customHeight="1" x14ac:dyDescent="0.25">
      <c r="A643" s="15">
        <f t="shared" si="17"/>
        <v>537</v>
      </c>
      <c r="B643" s="16">
        <v>1001027257</v>
      </c>
      <c r="C643" s="44" t="s">
        <v>773</v>
      </c>
      <c r="D643" s="17" t="s">
        <v>774</v>
      </c>
      <c r="E643" s="44" t="s">
        <v>67</v>
      </c>
      <c r="F643" s="45" t="s">
        <v>24</v>
      </c>
      <c r="G643" s="45" t="s">
        <v>29</v>
      </c>
      <c r="H643" s="46">
        <v>35000</v>
      </c>
      <c r="I643" s="46">
        <v>1004.5</v>
      </c>
      <c r="J643" s="46">
        <v>0</v>
      </c>
      <c r="K643" s="46">
        <v>1064</v>
      </c>
      <c r="L643" s="46">
        <v>125</v>
      </c>
      <c r="M643" s="46">
        <v>2193.5</v>
      </c>
      <c r="N643" s="46">
        <v>32806.5</v>
      </c>
      <c r="O643" s="47">
        <v>44713</v>
      </c>
      <c r="P643" s="48">
        <v>44895</v>
      </c>
      <c r="Q643" s="1">
        <f>VLOOKUP(D643,'[1]CLASIFICACION DE CARGOS'!J:K,2,0)</f>
        <v>33.409999999999997</v>
      </c>
      <c r="R643" s="1">
        <f>VLOOKUP(E643,'[1]CLASIFICACION DE CARGOS'!A:B,2,0)</f>
        <v>4</v>
      </c>
      <c r="S643" s="1">
        <f>IF(Q643=Q641,0,1)</f>
        <v>1</v>
      </c>
      <c r="U643" s="49"/>
      <c r="V643" s="50"/>
    </row>
    <row r="644" spans="1:22" ht="30" customHeight="1" x14ac:dyDescent="0.25">
      <c r="A644" s="15">
        <f t="shared" si="17"/>
        <v>538</v>
      </c>
      <c r="B644" s="16">
        <v>1000335594</v>
      </c>
      <c r="C644" s="44" t="s">
        <v>775</v>
      </c>
      <c r="D644" s="17" t="s">
        <v>774</v>
      </c>
      <c r="E644" s="44" t="s">
        <v>41</v>
      </c>
      <c r="F644" s="45" t="s">
        <v>24</v>
      </c>
      <c r="G644" s="45" t="s">
        <v>25</v>
      </c>
      <c r="H644" s="46">
        <v>36000</v>
      </c>
      <c r="I644" s="46">
        <v>1033.2</v>
      </c>
      <c r="J644" s="46">
        <v>0</v>
      </c>
      <c r="K644" s="46">
        <v>1094.4000000000001</v>
      </c>
      <c r="L644" s="46">
        <v>12508.24</v>
      </c>
      <c r="M644" s="46">
        <v>14635.84</v>
      </c>
      <c r="N644" s="46">
        <v>21364.16</v>
      </c>
      <c r="O644" s="47">
        <v>44713</v>
      </c>
      <c r="P644" s="48">
        <v>44895</v>
      </c>
      <c r="Q644" s="1">
        <f>VLOOKUP(D644,'[1]CLASIFICACION DE CARGOS'!J:K,2,0)</f>
        <v>33.409999999999997</v>
      </c>
      <c r="R644" s="1">
        <f>VLOOKUP(E644,'[1]CLASIFICACION DE CARGOS'!A:B,2,0)</f>
        <v>10</v>
      </c>
      <c r="S644" s="1">
        <f t="shared" si="18"/>
        <v>0</v>
      </c>
      <c r="U644" s="49"/>
      <c r="V644" s="50"/>
    </row>
    <row r="645" spans="1:22" ht="30" customHeight="1" x14ac:dyDescent="0.25">
      <c r="A645" s="15">
        <f t="shared" si="17"/>
        <v>539</v>
      </c>
      <c r="B645" s="16">
        <v>1000413813</v>
      </c>
      <c r="C645" s="44" t="s">
        <v>776</v>
      </c>
      <c r="D645" s="17" t="s">
        <v>774</v>
      </c>
      <c r="E645" s="44" t="s">
        <v>41</v>
      </c>
      <c r="F645" s="45" t="s">
        <v>24</v>
      </c>
      <c r="G645" s="45" t="s">
        <v>25</v>
      </c>
      <c r="H645" s="46">
        <v>35000</v>
      </c>
      <c r="I645" s="46">
        <v>1004.5</v>
      </c>
      <c r="J645" s="46">
        <v>0</v>
      </c>
      <c r="K645" s="46">
        <v>1064</v>
      </c>
      <c r="L645" s="46">
        <v>125</v>
      </c>
      <c r="M645" s="46">
        <v>2193.5</v>
      </c>
      <c r="N645" s="46">
        <v>32806.5</v>
      </c>
      <c r="O645" s="47">
        <v>44683</v>
      </c>
      <c r="P645" s="48">
        <v>44836</v>
      </c>
      <c r="Q645" s="1">
        <f>VLOOKUP(D645,'[1]CLASIFICACION DE CARGOS'!J:K,2,0)</f>
        <v>33.409999999999997</v>
      </c>
      <c r="R645" s="1">
        <f>VLOOKUP(E645,'[1]CLASIFICACION DE CARGOS'!A:B,2,0)</f>
        <v>10</v>
      </c>
      <c r="S645" s="1">
        <f t="shared" si="18"/>
        <v>0</v>
      </c>
      <c r="U645" s="49"/>
      <c r="V645" s="50"/>
    </row>
    <row r="646" spans="1:22" ht="30" customHeight="1" x14ac:dyDescent="0.25">
      <c r="A646" s="15">
        <f t="shared" si="17"/>
        <v>540</v>
      </c>
      <c r="B646" s="16">
        <v>1000641934</v>
      </c>
      <c r="C646" s="44" t="s">
        <v>777</v>
      </c>
      <c r="D646" s="17" t="s">
        <v>774</v>
      </c>
      <c r="E646" s="44" t="s">
        <v>41</v>
      </c>
      <c r="F646" s="45" t="s">
        <v>24</v>
      </c>
      <c r="G646" s="45" t="s">
        <v>25</v>
      </c>
      <c r="H646" s="46">
        <v>35000</v>
      </c>
      <c r="I646" s="46">
        <v>1004.5</v>
      </c>
      <c r="J646" s="46">
        <v>0</v>
      </c>
      <c r="K646" s="46">
        <v>1064</v>
      </c>
      <c r="L646" s="46">
        <v>125</v>
      </c>
      <c r="M646" s="46">
        <v>2193.5</v>
      </c>
      <c r="N646" s="46">
        <v>32806.5</v>
      </c>
      <c r="O646" s="47">
        <v>44896</v>
      </c>
      <c r="P646" s="48">
        <v>45077</v>
      </c>
      <c r="Q646" s="1">
        <f>VLOOKUP(D646,'[1]CLASIFICACION DE CARGOS'!J:K,2,0)</f>
        <v>33.409999999999997</v>
      </c>
      <c r="R646" s="1">
        <f>VLOOKUP(E646,'[1]CLASIFICACION DE CARGOS'!A:B,2,0)</f>
        <v>10</v>
      </c>
      <c r="S646" s="1">
        <f t="shared" si="18"/>
        <v>0</v>
      </c>
      <c r="U646" s="49"/>
      <c r="V646" s="50"/>
    </row>
    <row r="647" spans="1:22" ht="30" customHeight="1" x14ac:dyDescent="0.25">
      <c r="A647" s="15">
        <f t="shared" si="17"/>
        <v>541</v>
      </c>
      <c r="B647" s="16">
        <v>1000984532</v>
      </c>
      <c r="C647" s="44" t="s">
        <v>778</v>
      </c>
      <c r="D647" s="17" t="s">
        <v>774</v>
      </c>
      <c r="E647" s="44" t="s">
        <v>502</v>
      </c>
      <c r="F647" s="45" t="s">
        <v>24</v>
      </c>
      <c r="G647" s="45" t="s">
        <v>25</v>
      </c>
      <c r="H647" s="46">
        <v>35000</v>
      </c>
      <c r="I647" s="46">
        <v>1004.5</v>
      </c>
      <c r="J647" s="46">
        <v>0</v>
      </c>
      <c r="K647" s="46">
        <v>1064</v>
      </c>
      <c r="L647" s="46">
        <v>125</v>
      </c>
      <c r="M647" s="46">
        <v>2193.5</v>
      </c>
      <c r="N647" s="46">
        <v>32806.5</v>
      </c>
      <c r="O647" s="47">
        <v>44866</v>
      </c>
      <c r="P647" s="48">
        <v>45046</v>
      </c>
      <c r="Q647" s="1">
        <f>VLOOKUP(D647,'[1]CLASIFICACION DE CARGOS'!J:K,2,0)</f>
        <v>33.409999999999997</v>
      </c>
      <c r="R647" s="1">
        <f>VLOOKUP(E647,'[1]CLASIFICACION DE CARGOS'!A:B,2,0)</f>
        <v>10</v>
      </c>
      <c r="S647" s="1">
        <f t="shared" si="18"/>
        <v>0</v>
      </c>
      <c r="U647" s="49"/>
      <c r="V647" s="50"/>
    </row>
    <row r="648" spans="1:22" ht="30" customHeight="1" x14ac:dyDescent="0.25">
      <c r="A648" s="15">
        <f t="shared" si="17"/>
        <v>542</v>
      </c>
      <c r="B648" s="16">
        <v>10500000558</v>
      </c>
      <c r="C648" s="44" t="s">
        <v>779</v>
      </c>
      <c r="D648" s="17" t="s">
        <v>774</v>
      </c>
      <c r="E648" s="44" t="s">
        <v>307</v>
      </c>
      <c r="F648" s="45" t="s">
        <v>24</v>
      </c>
      <c r="G648" s="45" t="s">
        <v>25</v>
      </c>
      <c r="H648" s="46">
        <v>35000</v>
      </c>
      <c r="I648" s="46">
        <v>1004.5</v>
      </c>
      <c r="J648" s="46">
        <v>0</v>
      </c>
      <c r="K648" s="46">
        <v>1064</v>
      </c>
      <c r="L648" s="46">
        <v>125</v>
      </c>
      <c r="M648" s="46">
        <v>2193.5</v>
      </c>
      <c r="N648" s="46">
        <v>32806.5</v>
      </c>
      <c r="O648" s="47">
        <v>44866</v>
      </c>
      <c r="P648" s="48">
        <v>45046</v>
      </c>
      <c r="Q648" s="1">
        <f>VLOOKUP(D648,'[1]CLASIFICACION DE CARGOS'!J:K,2,0)</f>
        <v>33.409999999999997</v>
      </c>
      <c r="R648" s="1">
        <f>VLOOKUP(E648,'[1]CLASIFICACION DE CARGOS'!A:B,2,0)</f>
        <v>10</v>
      </c>
      <c r="S648" s="1">
        <f t="shared" si="18"/>
        <v>0</v>
      </c>
      <c r="U648" s="49"/>
      <c r="V648" s="50"/>
    </row>
    <row r="649" spans="1:22" ht="30" customHeight="1" x14ac:dyDescent="0.25">
      <c r="A649" s="15">
        <f t="shared" si="17"/>
        <v>543</v>
      </c>
      <c r="B649" s="16">
        <v>1001002631</v>
      </c>
      <c r="C649" s="44" t="s">
        <v>780</v>
      </c>
      <c r="D649" s="17" t="s">
        <v>774</v>
      </c>
      <c r="E649" s="44" t="s">
        <v>41</v>
      </c>
      <c r="F649" s="45" t="s">
        <v>24</v>
      </c>
      <c r="G649" s="45" t="s">
        <v>25</v>
      </c>
      <c r="H649" s="46">
        <v>26250</v>
      </c>
      <c r="I649" s="46">
        <v>753.38</v>
      </c>
      <c r="J649" s="46">
        <v>0</v>
      </c>
      <c r="K649" s="46">
        <v>798</v>
      </c>
      <c r="L649" s="46">
        <v>125</v>
      </c>
      <c r="M649" s="46">
        <v>1676.38</v>
      </c>
      <c r="N649" s="46">
        <v>24573.62</v>
      </c>
      <c r="O649" s="47">
        <v>44866</v>
      </c>
      <c r="P649" s="48">
        <v>45046</v>
      </c>
      <c r="Q649" s="1">
        <f>VLOOKUP(D649,'[1]CLASIFICACION DE CARGOS'!J:K,2,0)</f>
        <v>33.409999999999997</v>
      </c>
      <c r="R649" s="1">
        <f>VLOOKUP(E649,'[1]CLASIFICACION DE CARGOS'!A:B,2,0)</f>
        <v>10</v>
      </c>
      <c r="S649" s="1">
        <f t="shared" si="18"/>
        <v>0</v>
      </c>
      <c r="U649" s="49"/>
      <c r="V649" s="50"/>
    </row>
    <row r="650" spans="1:22" ht="30" customHeight="1" x14ac:dyDescent="0.25">
      <c r="A650" s="15">
        <f t="shared" si="17"/>
        <v>544</v>
      </c>
      <c r="B650" s="16">
        <v>1001028826</v>
      </c>
      <c r="C650" s="44" t="s">
        <v>781</v>
      </c>
      <c r="D650" s="17" t="s">
        <v>774</v>
      </c>
      <c r="E650" s="44" t="s">
        <v>41</v>
      </c>
      <c r="F650" s="45" t="s">
        <v>24</v>
      </c>
      <c r="G650" s="45" t="s">
        <v>25</v>
      </c>
      <c r="H650" s="46">
        <v>35000</v>
      </c>
      <c r="I650" s="46">
        <v>1004.5</v>
      </c>
      <c r="J650" s="46">
        <v>0</v>
      </c>
      <c r="K650" s="46">
        <v>1064</v>
      </c>
      <c r="L650" s="46">
        <v>125</v>
      </c>
      <c r="M650" s="46">
        <v>2193.5</v>
      </c>
      <c r="N650" s="46">
        <v>32806.5</v>
      </c>
      <c r="O650" s="47">
        <v>44896</v>
      </c>
      <c r="P650" s="48">
        <v>45077</v>
      </c>
      <c r="Q650" s="1">
        <f>VLOOKUP(D650,'[1]CLASIFICACION DE CARGOS'!J:K,2,0)</f>
        <v>33.409999999999997</v>
      </c>
      <c r="R650" s="1">
        <f>VLOOKUP(E650,'[1]CLASIFICACION DE CARGOS'!A:B,2,0)</f>
        <v>10</v>
      </c>
      <c r="S650" s="1">
        <f t="shared" si="18"/>
        <v>0</v>
      </c>
      <c r="U650" s="49"/>
      <c r="V650" s="50"/>
    </row>
    <row r="651" spans="1:22" ht="30" customHeight="1" x14ac:dyDescent="0.25">
      <c r="A651" s="15">
        <f t="shared" si="17"/>
        <v>545</v>
      </c>
      <c r="B651" s="16">
        <v>1000511632</v>
      </c>
      <c r="C651" s="44" t="s">
        <v>782</v>
      </c>
      <c r="D651" s="17" t="s">
        <v>774</v>
      </c>
      <c r="E651" s="44" t="s">
        <v>128</v>
      </c>
      <c r="F651" s="45" t="s">
        <v>24</v>
      </c>
      <c r="G651" s="45" t="s">
        <v>29</v>
      </c>
      <c r="H651" s="46">
        <v>35000</v>
      </c>
      <c r="I651" s="46">
        <v>1004.5</v>
      </c>
      <c r="J651" s="46">
        <v>0</v>
      </c>
      <c r="K651" s="46">
        <v>1064</v>
      </c>
      <c r="L651" s="46">
        <v>7318.06</v>
      </c>
      <c r="M651" s="46">
        <v>9386.56</v>
      </c>
      <c r="N651" s="46">
        <v>25613.439999999999</v>
      </c>
      <c r="O651" s="47">
        <v>44805</v>
      </c>
      <c r="P651" s="48">
        <v>44985</v>
      </c>
      <c r="Q651" s="1">
        <f>VLOOKUP(D651,'[1]CLASIFICACION DE CARGOS'!J:K,2,0)</f>
        <v>33.409999999999997</v>
      </c>
      <c r="R651" s="1">
        <f>VLOOKUP(E651,'[1]CLASIFICACION DE CARGOS'!A:B,2,0)</f>
        <v>13</v>
      </c>
      <c r="S651" s="1">
        <f t="shared" si="18"/>
        <v>0</v>
      </c>
      <c r="U651" s="49"/>
      <c r="V651" s="50"/>
    </row>
    <row r="652" spans="1:22" ht="30" customHeight="1" x14ac:dyDescent="0.25">
      <c r="A652" s="15">
        <f t="shared" si="17"/>
        <v>546</v>
      </c>
      <c r="B652" s="16">
        <v>1000232684</v>
      </c>
      <c r="C652" s="44" t="s">
        <v>783</v>
      </c>
      <c r="D652" s="17" t="s">
        <v>774</v>
      </c>
      <c r="E652" s="44" t="s">
        <v>154</v>
      </c>
      <c r="F652" s="45" t="s">
        <v>24</v>
      </c>
      <c r="G652" s="45" t="s">
        <v>25</v>
      </c>
      <c r="H652" s="46">
        <v>38000</v>
      </c>
      <c r="I652" s="46">
        <v>1090.5999999999999</v>
      </c>
      <c r="J652" s="46">
        <v>160.38</v>
      </c>
      <c r="K652" s="46">
        <v>1155.2</v>
      </c>
      <c r="L652" s="46">
        <v>125</v>
      </c>
      <c r="M652" s="46">
        <v>2531.1799999999998</v>
      </c>
      <c r="N652" s="46">
        <v>35468.82</v>
      </c>
      <c r="O652" s="47">
        <v>44713</v>
      </c>
      <c r="P652" s="48">
        <v>44895</v>
      </c>
      <c r="Q652" s="1">
        <f>VLOOKUP(D652,'[1]CLASIFICACION DE CARGOS'!J:K,2,0)</f>
        <v>33.409999999999997</v>
      </c>
      <c r="R652" s="1">
        <f>VLOOKUP(E652,'[1]CLASIFICACION DE CARGOS'!A:B,2,0)</f>
        <v>13</v>
      </c>
      <c r="S652" s="1">
        <f t="shared" si="18"/>
        <v>0</v>
      </c>
      <c r="U652" s="49"/>
      <c r="V652" s="50"/>
    </row>
    <row r="653" spans="1:22" ht="30" customHeight="1" x14ac:dyDescent="0.25">
      <c r="A653" s="15">
        <f t="shared" si="17"/>
        <v>547</v>
      </c>
      <c r="B653" s="16">
        <v>40222151934</v>
      </c>
      <c r="C653" s="44" t="s">
        <v>784</v>
      </c>
      <c r="D653" s="17" t="s">
        <v>774</v>
      </c>
      <c r="E653" s="44" t="s">
        <v>756</v>
      </c>
      <c r="F653" s="45" t="s">
        <v>24</v>
      </c>
      <c r="G653" s="45" t="s">
        <v>29</v>
      </c>
      <c r="H653" s="46">
        <v>35000</v>
      </c>
      <c r="I653" s="46">
        <v>1004.5</v>
      </c>
      <c r="J653" s="46">
        <v>0</v>
      </c>
      <c r="K653" s="46">
        <v>1064</v>
      </c>
      <c r="L653" s="46">
        <v>125</v>
      </c>
      <c r="M653" s="46">
        <v>2193.5</v>
      </c>
      <c r="N653" s="46">
        <v>32806.5</v>
      </c>
      <c r="O653" s="47">
        <v>44805</v>
      </c>
      <c r="P653" s="48">
        <v>44985</v>
      </c>
      <c r="Q653" s="1">
        <f>VLOOKUP(D653,'[1]CLASIFICACION DE CARGOS'!J:K,2,0)</f>
        <v>33.409999999999997</v>
      </c>
      <c r="R653" s="1">
        <f>VLOOKUP(E653,'[1]CLASIFICACION DE CARGOS'!A:B,2,0)</f>
        <v>13</v>
      </c>
      <c r="S653" s="1">
        <f t="shared" si="18"/>
        <v>0</v>
      </c>
      <c r="U653" s="49"/>
      <c r="V653" s="50"/>
    </row>
    <row r="654" spans="1:22" ht="30" customHeight="1" x14ac:dyDescent="0.25">
      <c r="A654" s="15">
        <f t="shared" si="17"/>
        <v>548</v>
      </c>
      <c r="B654" s="16">
        <v>1000730778</v>
      </c>
      <c r="C654" s="44" t="s">
        <v>785</v>
      </c>
      <c r="D654" s="17" t="s">
        <v>774</v>
      </c>
      <c r="E654" s="44" t="s">
        <v>462</v>
      </c>
      <c r="F654" s="45" t="s">
        <v>24</v>
      </c>
      <c r="G654" s="45" t="s">
        <v>25</v>
      </c>
      <c r="H654" s="46">
        <v>12833.33</v>
      </c>
      <c r="I654" s="46">
        <v>368.32</v>
      </c>
      <c r="J654" s="46">
        <v>0</v>
      </c>
      <c r="K654" s="46">
        <v>390.13</v>
      </c>
      <c r="L654" s="46">
        <v>125</v>
      </c>
      <c r="M654" s="46">
        <v>883.45</v>
      </c>
      <c r="N654" s="46">
        <v>11949.88</v>
      </c>
      <c r="O654" s="47">
        <v>44866</v>
      </c>
      <c r="P654" s="48">
        <v>44937</v>
      </c>
      <c r="Q654" s="1">
        <f>VLOOKUP(D654,'[1]CLASIFICACION DE CARGOS'!J:K,2,0)</f>
        <v>33.409999999999997</v>
      </c>
      <c r="R654" s="1">
        <f>VLOOKUP(E654,'[1]CLASIFICACION DE CARGOS'!A:B,2,0)</f>
        <v>13</v>
      </c>
      <c r="S654" s="1">
        <f t="shared" si="18"/>
        <v>0</v>
      </c>
      <c r="U654" s="49"/>
      <c r="V654" s="50"/>
    </row>
    <row r="655" spans="1:22" ht="30" customHeight="1" x14ac:dyDescent="0.25">
      <c r="A655" s="15" t="str">
        <f t="shared" ref="A655:A710" si="19">IF(A654="",A653+1,IF(B655&lt;&gt;"",A654+1,""))</f>
        <v/>
      </c>
      <c r="B655" s="10"/>
      <c r="C655" s="11" t="str">
        <f>D656</f>
        <v>DEPARTAMENTO PROVINCIAL BAHORUCO (MARENA)</v>
      </c>
      <c r="D655" s="12" t="s">
        <v>20</v>
      </c>
      <c r="E655" s="12" t="s">
        <v>20</v>
      </c>
      <c r="F655" s="12" t="s">
        <v>20</v>
      </c>
      <c r="G655" s="12" t="s">
        <v>20</v>
      </c>
      <c r="H655" s="12" t="s">
        <v>20</v>
      </c>
      <c r="I655" s="12" t="s">
        <v>20</v>
      </c>
      <c r="J655" s="12" t="s">
        <v>20</v>
      </c>
      <c r="K655" s="12" t="s">
        <v>20</v>
      </c>
      <c r="L655" s="12" t="s">
        <v>20</v>
      </c>
      <c r="M655" s="12" t="s">
        <v>20</v>
      </c>
      <c r="N655" s="12" t="s">
        <v>20</v>
      </c>
      <c r="O655" s="13"/>
      <c r="P655" s="14"/>
    </row>
    <row r="656" spans="1:22" ht="30" customHeight="1" x14ac:dyDescent="0.25">
      <c r="A656" s="15">
        <f t="shared" si="19"/>
        <v>549</v>
      </c>
      <c r="B656" s="16">
        <v>115409450</v>
      </c>
      <c r="C656" s="44" t="s">
        <v>786</v>
      </c>
      <c r="D656" s="17" t="s">
        <v>787</v>
      </c>
      <c r="E656" s="44" t="s">
        <v>60</v>
      </c>
      <c r="F656" s="45" t="s">
        <v>24</v>
      </c>
      <c r="G656" s="45" t="s">
        <v>25</v>
      </c>
      <c r="H656" s="46">
        <v>22000</v>
      </c>
      <c r="I656" s="46">
        <v>631.4</v>
      </c>
      <c r="J656" s="46">
        <v>0</v>
      </c>
      <c r="K656" s="46">
        <v>668.8</v>
      </c>
      <c r="L656" s="46">
        <v>125</v>
      </c>
      <c r="M656" s="46">
        <v>1425.2</v>
      </c>
      <c r="N656" s="46">
        <v>20574.8</v>
      </c>
      <c r="O656" s="47">
        <v>44774</v>
      </c>
      <c r="P656" s="48">
        <v>44957</v>
      </c>
      <c r="Q656" s="1">
        <f>VLOOKUP(D656,'[1]CLASIFICACION DE CARGOS'!J:K,2,0)</f>
        <v>33.71</v>
      </c>
      <c r="R656" s="1">
        <f>VLOOKUP(E656,'[1]CLASIFICACION DE CARGOS'!A:B,2,0)</f>
        <v>4</v>
      </c>
      <c r="S656" s="1">
        <f>IF(Q656=Q654,0,1)</f>
        <v>1</v>
      </c>
      <c r="U656" s="49"/>
      <c r="V656" s="50"/>
    </row>
    <row r="657" spans="1:22" ht="30" customHeight="1" x14ac:dyDescent="0.25">
      <c r="A657" s="15">
        <f t="shared" si="19"/>
        <v>550</v>
      </c>
      <c r="B657" s="16">
        <v>2200100093</v>
      </c>
      <c r="C657" s="44" t="s">
        <v>788</v>
      </c>
      <c r="D657" s="17" t="s">
        <v>787</v>
      </c>
      <c r="E657" s="44" t="s">
        <v>296</v>
      </c>
      <c r="F657" s="45" t="s">
        <v>24</v>
      </c>
      <c r="G657" s="45" t="s">
        <v>25</v>
      </c>
      <c r="H657" s="46">
        <v>80000</v>
      </c>
      <c r="I657" s="46">
        <v>2296</v>
      </c>
      <c r="J657" s="46">
        <v>7400.87</v>
      </c>
      <c r="K657" s="46">
        <v>2432</v>
      </c>
      <c r="L657" s="46">
        <v>125</v>
      </c>
      <c r="M657" s="46">
        <v>12253.87</v>
      </c>
      <c r="N657" s="46">
        <v>67746.13</v>
      </c>
      <c r="O657" s="47">
        <v>44866</v>
      </c>
      <c r="P657" s="48">
        <v>45046</v>
      </c>
      <c r="Q657" s="1">
        <f>VLOOKUP(D657,'[1]CLASIFICACION DE CARGOS'!J:K,2,0)</f>
        <v>33.71</v>
      </c>
      <c r="R657" s="1">
        <f>VLOOKUP(E657,'[1]CLASIFICACION DE CARGOS'!A:B,2,0)</f>
        <v>8</v>
      </c>
      <c r="S657" s="1">
        <f t="shared" si="18"/>
        <v>0</v>
      </c>
      <c r="U657" s="49"/>
      <c r="V657" s="50"/>
    </row>
    <row r="658" spans="1:22" ht="30" customHeight="1" x14ac:dyDescent="0.25">
      <c r="A658" s="15">
        <f t="shared" si="19"/>
        <v>551</v>
      </c>
      <c r="B658" s="16">
        <v>11300001127</v>
      </c>
      <c r="C658" s="44" t="s">
        <v>789</v>
      </c>
      <c r="D658" s="17" t="s">
        <v>787</v>
      </c>
      <c r="E658" s="44" t="s">
        <v>99</v>
      </c>
      <c r="F658" s="45" t="s">
        <v>24</v>
      </c>
      <c r="G658" s="45" t="s">
        <v>25</v>
      </c>
      <c r="H658" s="46">
        <v>25000</v>
      </c>
      <c r="I658" s="46">
        <v>717.5</v>
      </c>
      <c r="J658" s="46">
        <v>0</v>
      </c>
      <c r="K658" s="46">
        <v>760</v>
      </c>
      <c r="L658" s="46">
        <v>1444.9</v>
      </c>
      <c r="M658" s="46">
        <v>2922.4</v>
      </c>
      <c r="N658" s="46">
        <v>22077.599999999999</v>
      </c>
      <c r="O658" s="47">
        <v>44805</v>
      </c>
      <c r="P658" s="48">
        <v>44985</v>
      </c>
      <c r="Q658" s="1">
        <f>VLOOKUP(D658,'[1]CLASIFICACION DE CARGOS'!J:K,2,0)</f>
        <v>33.71</v>
      </c>
      <c r="R658" s="1">
        <f>VLOOKUP(E658,'[1]CLASIFICACION DE CARGOS'!A:B,2,0)</f>
        <v>8</v>
      </c>
      <c r="S658" s="1">
        <f t="shared" si="18"/>
        <v>0</v>
      </c>
      <c r="U658" s="49"/>
      <c r="V658" s="50"/>
    </row>
    <row r="659" spans="1:22" ht="30" customHeight="1" x14ac:dyDescent="0.25">
      <c r="A659" s="15">
        <f t="shared" si="19"/>
        <v>552</v>
      </c>
      <c r="B659" s="16">
        <v>2200129159</v>
      </c>
      <c r="C659" s="44" t="s">
        <v>790</v>
      </c>
      <c r="D659" s="17" t="s">
        <v>787</v>
      </c>
      <c r="E659" s="44" t="s">
        <v>570</v>
      </c>
      <c r="F659" s="45" t="s">
        <v>24</v>
      </c>
      <c r="G659" s="45" t="s">
        <v>25</v>
      </c>
      <c r="H659" s="46">
        <v>35000</v>
      </c>
      <c r="I659" s="46">
        <v>1004.5</v>
      </c>
      <c r="J659" s="46">
        <v>0</v>
      </c>
      <c r="K659" s="46">
        <v>1064</v>
      </c>
      <c r="L659" s="46">
        <v>1125</v>
      </c>
      <c r="M659" s="46">
        <v>3193.5</v>
      </c>
      <c r="N659" s="46">
        <v>31806.5</v>
      </c>
      <c r="O659" s="47">
        <v>44896</v>
      </c>
      <c r="P659" s="48">
        <v>45077</v>
      </c>
      <c r="Q659" s="1">
        <f>VLOOKUP(D659,'[1]CLASIFICACION DE CARGOS'!J:K,2,0)</f>
        <v>33.71</v>
      </c>
      <c r="R659" s="1">
        <f>VLOOKUP(E659,'[1]CLASIFICACION DE CARGOS'!A:B,2,0)</f>
        <v>8</v>
      </c>
      <c r="S659" s="1">
        <f t="shared" si="18"/>
        <v>0</v>
      </c>
      <c r="U659" s="49"/>
      <c r="V659" s="50"/>
    </row>
    <row r="660" spans="1:22" ht="30" customHeight="1" x14ac:dyDescent="0.25">
      <c r="A660" s="15">
        <f t="shared" si="19"/>
        <v>553</v>
      </c>
      <c r="B660" s="16">
        <v>40220830521</v>
      </c>
      <c r="C660" s="44" t="s">
        <v>791</v>
      </c>
      <c r="D660" s="17" t="s">
        <v>787</v>
      </c>
      <c r="E660" s="44" t="s">
        <v>41</v>
      </c>
      <c r="F660" s="45" t="s">
        <v>24</v>
      </c>
      <c r="G660" s="45" t="s">
        <v>25</v>
      </c>
      <c r="H660" s="46">
        <v>25000</v>
      </c>
      <c r="I660" s="46">
        <v>717.5</v>
      </c>
      <c r="J660" s="46">
        <v>0</v>
      </c>
      <c r="K660" s="46">
        <v>760</v>
      </c>
      <c r="L660" s="46">
        <v>3417.48</v>
      </c>
      <c r="M660" s="46">
        <v>4894.9799999999996</v>
      </c>
      <c r="N660" s="46">
        <v>20105.02</v>
      </c>
      <c r="O660" s="47">
        <v>44603</v>
      </c>
      <c r="P660" s="48">
        <v>44753</v>
      </c>
      <c r="Q660" s="1">
        <f>VLOOKUP(D660,'[1]CLASIFICACION DE CARGOS'!J:K,2,0)</f>
        <v>33.71</v>
      </c>
      <c r="R660" s="1">
        <f>VLOOKUP(E660,'[1]CLASIFICACION DE CARGOS'!A:B,2,0)</f>
        <v>10</v>
      </c>
      <c r="S660" s="1">
        <f t="shared" si="18"/>
        <v>0</v>
      </c>
      <c r="U660" s="49"/>
      <c r="V660" s="50"/>
    </row>
    <row r="661" spans="1:22" ht="30" customHeight="1" x14ac:dyDescent="0.25">
      <c r="A661" s="15">
        <f t="shared" si="19"/>
        <v>554</v>
      </c>
      <c r="B661" s="16">
        <v>2200286538</v>
      </c>
      <c r="C661" s="44" t="s">
        <v>792</v>
      </c>
      <c r="D661" s="17" t="s">
        <v>787</v>
      </c>
      <c r="E661" s="44" t="s">
        <v>462</v>
      </c>
      <c r="F661" s="45" t="s">
        <v>24</v>
      </c>
      <c r="G661" s="45" t="s">
        <v>25</v>
      </c>
      <c r="H661" s="46">
        <v>35000</v>
      </c>
      <c r="I661" s="46">
        <v>1004.5</v>
      </c>
      <c r="J661" s="46">
        <v>0</v>
      </c>
      <c r="K661" s="46">
        <v>1064</v>
      </c>
      <c r="L661" s="46">
        <v>125</v>
      </c>
      <c r="M661" s="46">
        <v>2193.5</v>
      </c>
      <c r="N661" s="46">
        <v>32806.5</v>
      </c>
      <c r="O661" s="47">
        <v>44866</v>
      </c>
      <c r="P661" s="48">
        <v>45046</v>
      </c>
      <c r="Q661" s="1">
        <f>VLOOKUP(D661,'[1]CLASIFICACION DE CARGOS'!J:K,2,0)</f>
        <v>33.71</v>
      </c>
      <c r="R661" s="1">
        <f>VLOOKUP(E661,'[1]CLASIFICACION DE CARGOS'!A:B,2,0)</f>
        <v>13</v>
      </c>
      <c r="S661" s="1">
        <f t="shared" si="18"/>
        <v>0</v>
      </c>
      <c r="U661" s="49"/>
      <c r="V661" s="50"/>
    </row>
    <row r="662" spans="1:22" ht="30" customHeight="1" x14ac:dyDescent="0.25">
      <c r="A662" s="15" t="str">
        <f t="shared" si="19"/>
        <v/>
      </c>
      <c r="B662" s="10"/>
      <c r="C662" s="11" t="str">
        <f>D663</f>
        <v>DEPARTAMENTO PROVINCIAL BARAHONA (MARENA)</v>
      </c>
      <c r="D662" s="12" t="s">
        <v>20</v>
      </c>
      <c r="E662" s="12" t="s">
        <v>20</v>
      </c>
      <c r="F662" s="12" t="s">
        <v>20</v>
      </c>
      <c r="G662" s="12" t="s">
        <v>20</v>
      </c>
      <c r="H662" s="12" t="s">
        <v>20</v>
      </c>
      <c r="I662" s="12" t="s">
        <v>20</v>
      </c>
      <c r="J662" s="12" t="s">
        <v>20</v>
      </c>
      <c r="K662" s="12" t="s">
        <v>20</v>
      </c>
      <c r="L662" s="12" t="s">
        <v>20</v>
      </c>
      <c r="M662" s="12" t="s">
        <v>20</v>
      </c>
      <c r="N662" s="12" t="s">
        <v>20</v>
      </c>
      <c r="O662" s="13"/>
      <c r="P662" s="14"/>
    </row>
    <row r="663" spans="1:22" ht="30" customHeight="1" x14ac:dyDescent="0.25">
      <c r="A663" s="15">
        <f t="shared" si="19"/>
        <v>555</v>
      </c>
      <c r="B663" s="16">
        <v>1800689091</v>
      </c>
      <c r="C663" s="44" t="s">
        <v>793</v>
      </c>
      <c r="D663" s="17" t="s">
        <v>794</v>
      </c>
      <c r="E663" s="44" t="s">
        <v>55</v>
      </c>
      <c r="F663" s="45" t="s">
        <v>24</v>
      </c>
      <c r="G663" s="45" t="s">
        <v>29</v>
      </c>
      <c r="H663" s="46">
        <v>45000</v>
      </c>
      <c r="I663" s="46">
        <v>1291.5</v>
      </c>
      <c r="J663" s="46">
        <v>1148.33</v>
      </c>
      <c r="K663" s="46">
        <v>1368</v>
      </c>
      <c r="L663" s="46">
        <v>6798.33</v>
      </c>
      <c r="M663" s="46">
        <v>10606.16</v>
      </c>
      <c r="N663" s="46">
        <v>34393.839999999997</v>
      </c>
      <c r="O663" s="47">
        <v>44805</v>
      </c>
      <c r="P663" s="48">
        <v>44985</v>
      </c>
      <c r="Q663" s="1">
        <f>VLOOKUP(D663,'[1]CLASIFICACION DE CARGOS'!J:K,2,0)</f>
        <v>33.81</v>
      </c>
      <c r="R663" s="1">
        <f>VLOOKUP(E663,'[1]CLASIFICACION DE CARGOS'!A:B,2,0)</f>
        <v>6</v>
      </c>
      <c r="S663" s="1">
        <f>IF(Q663=Q661,0,1)</f>
        <v>1</v>
      </c>
      <c r="U663" s="49"/>
      <c r="V663" s="50"/>
    </row>
    <row r="664" spans="1:22" ht="30" customHeight="1" x14ac:dyDescent="0.25">
      <c r="A664" s="15">
        <f t="shared" si="19"/>
        <v>556</v>
      </c>
      <c r="B664" s="16">
        <v>1800689075</v>
      </c>
      <c r="C664" s="44" t="s">
        <v>795</v>
      </c>
      <c r="D664" s="17" t="s">
        <v>794</v>
      </c>
      <c r="E664" s="44" t="s">
        <v>23</v>
      </c>
      <c r="F664" s="45" t="s">
        <v>24</v>
      </c>
      <c r="G664" s="45" t="s">
        <v>25</v>
      </c>
      <c r="H664" s="46">
        <v>40000</v>
      </c>
      <c r="I664" s="46">
        <v>1148</v>
      </c>
      <c r="J664" s="46">
        <v>442.65</v>
      </c>
      <c r="K664" s="46">
        <v>1216</v>
      </c>
      <c r="L664" s="46">
        <v>125</v>
      </c>
      <c r="M664" s="46">
        <v>2931.65</v>
      </c>
      <c r="N664" s="46">
        <v>37068.35</v>
      </c>
      <c r="O664" s="47">
        <v>44896</v>
      </c>
      <c r="P664" s="48">
        <v>45077</v>
      </c>
      <c r="Q664" s="1">
        <f>VLOOKUP(D664,'[1]CLASIFICACION DE CARGOS'!J:K,2,0)</f>
        <v>33.81</v>
      </c>
      <c r="R664" s="1">
        <f>VLOOKUP(E664,'[1]CLASIFICACION DE CARGOS'!A:B,2,0)</f>
        <v>7</v>
      </c>
      <c r="S664" s="1">
        <f t="shared" si="18"/>
        <v>0</v>
      </c>
      <c r="U664" s="49"/>
      <c r="V664" s="50"/>
    </row>
    <row r="665" spans="1:22" ht="30" customHeight="1" x14ac:dyDescent="0.25">
      <c r="A665" s="15">
        <f t="shared" si="19"/>
        <v>557</v>
      </c>
      <c r="B665" s="16">
        <v>1800484170</v>
      </c>
      <c r="C665" s="44" t="s">
        <v>796</v>
      </c>
      <c r="D665" s="17" t="s">
        <v>794</v>
      </c>
      <c r="E665" s="44" t="s">
        <v>174</v>
      </c>
      <c r="F665" s="45" t="s">
        <v>24</v>
      </c>
      <c r="G665" s="45" t="s">
        <v>25</v>
      </c>
      <c r="H665" s="46">
        <v>45000</v>
      </c>
      <c r="I665" s="46">
        <v>1291.5</v>
      </c>
      <c r="J665" s="46">
        <v>0</v>
      </c>
      <c r="K665" s="46">
        <v>1368</v>
      </c>
      <c r="L665" s="46">
        <v>125</v>
      </c>
      <c r="M665" s="46">
        <v>2784.5</v>
      </c>
      <c r="N665" s="46">
        <v>42215.5</v>
      </c>
      <c r="O665" s="47">
        <v>44866</v>
      </c>
      <c r="P665" s="48">
        <v>45046</v>
      </c>
      <c r="Q665" s="1">
        <f>VLOOKUP(D665,'[1]CLASIFICACION DE CARGOS'!J:K,2,0)</f>
        <v>33.81</v>
      </c>
      <c r="R665" s="1">
        <f>VLOOKUP(E665,'[1]CLASIFICACION DE CARGOS'!A:B,2,0)</f>
        <v>8</v>
      </c>
      <c r="S665" s="1">
        <f t="shared" si="18"/>
        <v>0</v>
      </c>
      <c r="U665" s="49"/>
      <c r="V665" s="50"/>
    </row>
    <row r="666" spans="1:22" ht="30" customHeight="1" x14ac:dyDescent="0.25">
      <c r="A666" s="15">
        <f t="shared" si="19"/>
        <v>558</v>
      </c>
      <c r="B666" s="16">
        <v>1900191444</v>
      </c>
      <c r="C666" s="44" t="s">
        <v>797</v>
      </c>
      <c r="D666" s="17" t="s">
        <v>794</v>
      </c>
      <c r="E666" s="44" t="s">
        <v>296</v>
      </c>
      <c r="F666" s="45" t="s">
        <v>24</v>
      </c>
      <c r="G666" s="45" t="s">
        <v>25</v>
      </c>
      <c r="H666" s="46">
        <v>30000</v>
      </c>
      <c r="I666" s="46">
        <v>861</v>
      </c>
      <c r="J666" s="46">
        <v>0</v>
      </c>
      <c r="K666" s="46">
        <v>912</v>
      </c>
      <c r="L666" s="46">
        <v>125</v>
      </c>
      <c r="M666" s="46">
        <v>1898</v>
      </c>
      <c r="N666" s="46">
        <v>28102</v>
      </c>
      <c r="O666" s="47">
        <v>44866</v>
      </c>
      <c r="P666" s="48">
        <v>45046</v>
      </c>
      <c r="Q666" s="1">
        <f>VLOOKUP(D666,'[1]CLASIFICACION DE CARGOS'!J:K,2,0)</f>
        <v>33.81</v>
      </c>
      <c r="R666" s="1">
        <f>VLOOKUP(E666,'[1]CLASIFICACION DE CARGOS'!A:B,2,0)</f>
        <v>8</v>
      </c>
      <c r="S666" s="1">
        <f t="shared" si="18"/>
        <v>0</v>
      </c>
      <c r="U666" s="49"/>
      <c r="V666" s="50"/>
    </row>
    <row r="667" spans="1:22" ht="30" customHeight="1" x14ac:dyDescent="0.25">
      <c r="A667" s="15">
        <f t="shared" si="19"/>
        <v>559</v>
      </c>
      <c r="B667" s="16">
        <v>1800489906</v>
      </c>
      <c r="C667" s="44" t="s">
        <v>798</v>
      </c>
      <c r="D667" s="17" t="s">
        <v>794</v>
      </c>
      <c r="E667" s="44" t="s">
        <v>99</v>
      </c>
      <c r="F667" s="45" t="s">
        <v>24</v>
      </c>
      <c r="G667" s="45" t="s">
        <v>25</v>
      </c>
      <c r="H667" s="46">
        <v>17500</v>
      </c>
      <c r="I667" s="46">
        <v>502.25</v>
      </c>
      <c r="J667" s="46">
        <v>0</v>
      </c>
      <c r="K667" s="46">
        <v>532</v>
      </c>
      <c r="L667" s="46">
        <v>125</v>
      </c>
      <c r="M667" s="46">
        <v>1159.25</v>
      </c>
      <c r="N667" s="46">
        <v>16340.75</v>
      </c>
      <c r="O667" s="47">
        <v>44896</v>
      </c>
      <c r="P667" s="48">
        <v>45077</v>
      </c>
      <c r="Q667" s="1">
        <f>VLOOKUP(D667,'[1]CLASIFICACION DE CARGOS'!J:K,2,0)</f>
        <v>33.81</v>
      </c>
      <c r="R667" s="1">
        <f>VLOOKUP(E667,'[1]CLASIFICACION DE CARGOS'!A:B,2,0)</f>
        <v>8</v>
      </c>
      <c r="S667" s="1">
        <f t="shared" si="18"/>
        <v>0</v>
      </c>
      <c r="U667" s="49"/>
      <c r="V667" s="50"/>
    </row>
    <row r="668" spans="1:22" ht="30" customHeight="1" x14ac:dyDescent="0.25">
      <c r="A668" s="15">
        <f t="shared" si="19"/>
        <v>560</v>
      </c>
      <c r="B668" s="16" t="s">
        <v>799</v>
      </c>
      <c r="C668" s="44" t="s">
        <v>800</v>
      </c>
      <c r="D668" s="17" t="s">
        <v>794</v>
      </c>
      <c r="E668" s="44" t="s">
        <v>570</v>
      </c>
      <c r="F668" s="45" t="s">
        <v>24</v>
      </c>
      <c r="G668" s="45" t="s">
        <v>25</v>
      </c>
      <c r="H668" s="46">
        <v>35000</v>
      </c>
      <c r="I668" s="46">
        <v>1004.5</v>
      </c>
      <c r="J668" s="46">
        <v>0</v>
      </c>
      <c r="K668" s="46">
        <v>1064</v>
      </c>
      <c r="L668" s="46">
        <v>125</v>
      </c>
      <c r="M668" s="46">
        <v>2193.5</v>
      </c>
      <c r="N668" s="46">
        <v>32806.5</v>
      </c>
      <c r="O668" s="47">
        <v>44743</v>
      </c>
      <c r="P668" s="48">
        <v>44896</v>
      </c>
      <c r="Q668" s="1">
        <f>VLOOKUP(D668,'[1]CLASIFICACION DE CARGOS'!J:K,2,0)</f>
        <v>33.81</v>
      </c>
      <c r="R668" s="1">
        <f>VLOOKUP(E668,'[1]CLASIFICACION DE CARGOS'!A:B,2,0)</f>
        <v>8</v>
      </c>
      <c r="S668" s="1">
        <f t="shared" si="18"/>
        <v>0</v>
      </c>
      <c r="U668" s="49"/>
      <c r="V668" s="50"/>
    </row>
    <row r="669" spans="1:22" ht="30" customHeight="1" x14ac:dyDescent="0.25">
      <c r="A669" s="15">
        <f t="shared" si="19"/>
        <v>561</v>
      </c>
      <c r="B669" s="16">
        <v>1800371450</v>
      </c>
      <c r="C669" s="44" t="s">
        <v>801</v>
      </c>
      <c r="D669" s="17" t="s">
        <v>794</v>
      </c>
      <c r="E669" s="44" t="s">
        <v>570</v>
      </c>
      <c r="F669" s="45" t="s">
        <v>24</v>
      </c>
      <c r="G669" s="45" t="s">
        <v>29</v>
      </c>
      <c r="H669" s="46">
        <v>25000</v>
      </c>
      <c r="I669" s="46">
        <v>717.5</v>
      </c>
      <c r="J669" s="46">
        <v>0</v>
      </c>
      <c r="K669" s="46">
        <v>760</v>
      </c>
      <c r="L669" s="46">
        <v>6136.11</v>
      </c>
      <c r="M669" s="46">
        <v>7613.61</v>
      </c>
      <c r="N669" s="46">
        <v>17386.39</v>
      </c>
      <c r="O669" s="47">
        <v>44866</v>
      </c>
      <c r="P669" s="48">
        <v>45046</v>
      </c>
      <c r="Q669" s="1">
        <f>VLOOKUP(D669,'[1]CLASIFICACION DE CARGOS'!J:K,2,0)</f>
        <v>33.81</v>
      </c>
      <c r="R669" s="1">
        <f>VLOOKUP(E669,'[1]CLASIFICACION DE CARGOS'!A:B,2,0)</f>
        <v>8</v>
      </c>
      <c r="S669" s="1">
        <f t="shared" si="18"/>
        <v>0</v>
      </c>
      <c r="U669" s="49"/>
      <c r="V669" s="50"/>
    </row>
    <row r="670" spans="1:22" ht="30" customHeight="1" x14ac:dyDescent="0.25">
      <c r="A670" s="15">
        <f t="shared" si="19"/>
        <v>562</v>
      </c>
      <c r="B670" s="16">
        <v>7900148003</v>
      </c>
      <c r="C670" s="44" t="s">
        <v>802</v>
      </c>
      <c r="D670" s="17" t="s">
        <v>794</v>
      </c>
      <c r="E670" s="44" t="s">
        <v>462</v>
      </c>
      <c r="F670" s="45" t="s">
        <v>24</v>
      </c>
      <c r="G670" s="45" t="s">
        <v>25</v>
      </c>
      <c r="H670" s="46">
        <v>38500</v>
      </c>
      <c r="I670" s="46">
        <v>1104.95</v>
      </c>
      <c r="J670" s="46">
        <v>230.95</v>
      </c>
      <c r="K670" s="46">
        <v>1170.4000000000001</v>
      </c>
      <c r="L670" s="46">
        <v>175</v>
      </c>
      <c r="M670" s="46">
        <v>2681.3</v>
      </c>
      <c r="N670" s="46">
        <v>35818.699999999997</v>
      </c>
      <c r="O670" s="47">
        <v>44866</v>
      </c>
      <c r="P670" s="48">
        <v>45046</v>
      </c>
      <c r="Q670" s="1">
        <f>VLOOKUP(D670,'[1]CLASIFICACION DE CARGOS'!J:K,2,0)</f>
        <v>33.81</v>
      </c>
      <c r="R670" s="1">
        <f>VLOOKUP(E670,'[1]CLASIFICACION DE CARGOS'!A:B,2,0)</f>
        <v>13</v>
      </c>
      <c r="S670" s="1">
        <f t="shared" si="18"/>
        <v>0</v>
      </c>
      <c r="U670" s="49"/>
      <c r="V670" s="50"/>
    </row>
    <row r="671" spans="1:22" ht="30" customHeight="1" x14ac:dyDescent="0.25">
      <c r="A671" s="15">
        <f t="shared" si="19"/>
        <v>563</v>
      </c>
      <c r="B671" s="16">
        <v>1800047191</v>
      </c>
      <c r="C671" s="44" t="s">
        <v>803</v>
      </c>
      <c r="D671" s="17" t="s">
        <v>794</v>
      </c>
      <c r="E671" s="44" t="s">
        <v>154</v>
      </c>
      <c r="F671" s="45" t="s">
        <v>24</v>
      </c>
      <c r="G671" s="45" t="s">
        <v>25</v>
      </c>
      <c r="H671" s="46">
        <v>38500</v>
      </c>
      <c r="I671" s="46">
        <v>1104.95</v>
      </c>
      <c r="J671" s="46">
        <v>0</v>
      </c>
      <c r="K671" s="46">
        <v>1170.4000000000001</v>
      </c>
      <c r="L671" s="46">
        <v>1830</v>
      </c>
      <c r="M671" s="46">
        <v>4105.3500000000004</v>
      </c>
      <c r="N671" s="46">
        <v>34394.65</v>
      </c>
      <c r="O671" s="47">
        <v>44805</v>
      </c>
      <c r="P671" s="48">
        <v>44985</v>
      </c>
      <c r="Q671" s="1">
        <f>VLOOKUP(D671,'[1]CLASIFICACION DE CARGOS'!J:K,2,0)</f>
        <v>33.81</v>
      </c>
      <c r="R671" s="1">
        <f>VLOOKUP(E671,'[1]CLASIFICACION DE CARGOS'!A:B,2,0)</f>
        <v>13</v>
      </c>
      <c r="S671" s="1">
        <f t="shared" si="18"/>
        <v>0</v>
      </c>
      <c r="U671" s="49"/>
      <c r="V671" s="50"/>
    </row>
    <row r="672" spans="1:22" ht="30" customHeight="1" x14ac:dyDescent="0.25">
      <c r="A672" s="15" t="str">
        <f t="shared" si="19"/>
        <v/>
      </c>
      <c r="B672" s="10"/>
      <c r="C672" s="11" t="str">
        <f>D673</f>
        <v>DEPARTAMENTO PROVINCIAL SAN JOSE DE OCOA-MIMARENA</v>
      </c>
      <c r="D672" s="12" t="s">
        <v>20</v>
      </c>
      <c r="E672" s="12" t="s">
        <v>20</v>
      </c>
      <c r="F672" s="12" t="s">
        <v>20</v>
      </c>
      <c r="G672" s="12" t="s">
        <v>20</v>
      </c>
      <c r="H672" s="12" t="s">
        <v>20</v>
      </c>
      <c r="I672" s="12" t="s">
        <v>20</v>
      </c>
      <c r="J672" s="12" t="s">
        <v>20</v>
      </c>
      <c r="K672" s="12" t="s">
        <v>20</v>
      </c>
      <c r="L672" s="12" t="s">
        <v>20</v>
      </c>
      <c r="M672" s="12" t="s">
        <v>20</v>
      </c>
      <c r="N672" s="12" t="s">
        <v>20</v>
      </c>
      <c r="O672" s="13"/>
      <c r="P672" s="14"/>
    </row>
    <row r="673" spans="1:22" ht="30" customHeight="1" x14ac:dyDescent="0.25">
      <c r="A673" s="15">
        <f t="shared" si="19"/>
        <v>564</v>
      </c>
      <c r="B673" s="16">
        <v>1300243506</v>
      </c>
      <c r="C673" s="44" t="s">
        <v>804</v>
      </c>
      <c r="D673" s="17" t="s">
        <v>805</v>
      </c>
      <c r="E673" s="44" t="s">
        <v>60</v>
      </c>
      <c r="F673" s="45" t="s">
        <v>24</v>
      </c>
      <c r="G673" s="45" t="s">
        <v>25</v>
      </c>
      <c r="H673" s="46">
        <v>45000</v>
      </c>
      <c r="I673" s="46">
        <v>1291.5</v>
      </c>
      <c r="J673" s="46">
        <v>1148.33</v>
      </c>
      <c r="K673" s="46">
        <v>1368</v>
      </c>
      <c r="L673" s="46">
        <v>125</v>
      </c>
      <c r="M673" s="46">
        <v>3932.83</v>
      </c>
      <c r="N673" s="46">
        <v>41067.17</v>
      </c>
      <c r="O673" s="47">
        <v>44896</v>
      </c>
      <c r="P673" s="48">
        <v>45077</v>
      </c>
      <c r="Q673" s="1">
        <f>VLOOKUP(D673,'[1]CLASIFICACION DE CARGOS'!J:K,2,0)</f>
        <v>37</v>
      </c>
      <c r="R673" s="1">
        <f>VLOOKUP(E673,'[1]CLASIFICACION DE CARGOS'!A:B,2,0)</f>
        <v>4</v>
      </c>
      <c r="S673" s="1">
        <f>IF(Q673=Q671,0,1)</f>
        <v>1</v>
      </c>
      <c r="U673" s="49"/>
      <c r="V673" s="50"/>
    </row>
    <row r="674" spans="1:22" ht="30" customHeight="1" x14ac:dyDescent="0.25">
      <c r="A674" s="15">
        <f t="shared" si="19"/>
        <v>565</v>
      </c>
      <c r="B674" s="16">
        <v>1300273016</v>
      </c>
      <c r="C674" s="44" t="s">
        <v>806</v>
      </c>
      <c r="D674" s="17" t="s">
        <v>805</v>
      </c>
      <c r="E674" s="44" t="s">
        <v>60</v>
      </c>
      <c r="F674" s="45" t="s">
        <v>24</v>
      </c>
      <c r="G674" s="45" t="s">
        <v>25</v>
      </c>
      <c r="H674" s="46">
        <v>40000</v>
      </c>
      <c r="I674" s="46">
        <v>1148</v>
      </c>
      <c r="J674" s="46">
        <v>0</v>
      </c>
      <c r="K674" s="46">
        <v>1216</v>
      </c>
      <c r="L674" s="46">
        <v>125</v>
      </c>
      <c r="M674" s="46">
        <v>2489</v>
      </c>
      <c r="N674" s="46">
        <v>37511</v>
      </c>
      <c r="O674" s="47">
        <v>44611</v>
      </c>
      <c r="P674" s="48">
        <v>44761</v>
      </c>
      <c r="Q674" s="1">
        <f>VLOOKUP(D674,'[1]CLASIFICACION DE CARGOS'!J:K,2,0)</f>
        <v>37</v>
      </c>
      <c r="R674" s="1">
        <f>VLOOKUP(E674,'[1]CLASIFICACION DE CARGOS'!A:B,2,0)</f>
        <v>4</v>
      </c>
      <c r="S674" s="1">
        <f t="shared" si="18"/>
        <v>0</v>
      </c>
      <c r="U674" s="49"/>
      <c r="V674" s="50"/>
    </row>
    <row r="675" spans="1:22" ht="30" customHeight="1" x14ac:dyDescent="0.25">
      <c r="A675" s="15">
        <f t="shared" si="19"/>
        <v>566</v>
      </c>
      <c r="B675" s="16">
        <v>1300163910</v>
      </c>
      <c r="C675" s="44" t="s">
        <v>807</v>
      </c>
      <c r="D675" s="17" t="s">
        <v>805</v>
      </c>
      <c r="E675" s="44" t="s">
        <v>764</v>
      </c>
      <c r="F675" s="45" t="s">
        <v>24</v>
      </c>
      <c r="G675" s="45" t="s">
        <v>25</v>
      </c>
      <c r="H675" s="46">
        <v>38000</v>
      </c>
      <c r="I675" s="46">
        <v>1090.5999999999999</v>
      </c>
      <c r="J675" s="46">
        <v>0</v>
      </c>
      <c r="K675" s="46">
        <v>1155.2</v>
      </c>
      <c r="L675" s="46">
        <v>125</v>
      </c>
      <c r="M675" s="46">
        <v>2370.8000000000002</v>
      </c>
      <c r="N675" s="46">
        <v>35629.199999999997</v>
      </c>
      <c r="O675" s="47">
        <v>44896</v>
      </c>
      <c r="P675" s="48">
        <v>45077</v>
      </c>
      <c r="Q675" s="1">
        <f>VLOOKUP(D675,'[1]CLASIFICACION DE CARGOS'!J:K,2,0)</f>
        <v>37</v>
      </c>
      <c r="R675" s="1">
        <f>VLOOKUP(E675,'[1]CLASIFICACION DE CARGOS'!A:B,2,0)</f>
        <v>8</v>
      </c>
      <c r="S675" s="1">
        <f t="shared" si="18"/>
        <v>0</v>
      </c>
      <c r="U675" s="49"/>
      <c r="V675" s="50"/>
    </row>
    <row r="676" spans="1:22" ht="30" customHeight="1" x14ac:dyDescent="0.25">
      <c r="A676" s="15">
        <f t="shared" si="19"/>
        <v>567</v>
      </c>
      <c r="B676" s="16">
        <v>1300202486</v>
      </c>
      <c r="C676" s="44" t="s">
        <v>808</v>
      </c>
      <c r="D676" s="17" t="s">
        <v>805</v>
      </c>
      <c r="E676" s="44" t="s">
        <v>296</v>
      </c>
      <c r="F676" s="45" t="s">
        <v>24</v>
      </c>
      <c r="G676" s="45" t="s">
        <v>25</v>
      </c>
      <c r="H676" s="46">
        <v>38000</v>
      </c>
      <c r="I676" s="46">
        <v>1090.5999999999999</v>
      </c>
      <c r="J676" s="46">
        <v>0</v>
      </c>
      <c r="K676" s="46">
        <v>1155.2</v>
      </c>
      <c r="L676" s="46">
        <v>125</v>
      </c>
      <c r="M676" s="46">
        <v>2370.8000000000002</v>
      </c>
      <c r="N676" s="46">
        <v>35629.199999999997</v>
      </c>
      <c r="O676" s="47">
        <v>44379</v>
      </c>
      <c r="P676" s="48">
        <v>44744</v>
      </c>
      <c r="Q676" s="1">
        <f>VLOOKUP(D676,'[1]CLASIFICACION DE CARGOS'!J:K,2,0)</f>
        <v>37</v>
      </c>
      <c r="R676" s="1">
        <f>VLOOKUP(E676,'[1]CLASIFICACION DE CARGOS'!A:B,2,0)</f>
        <v>8</v>
      </c>
      <c r="S676" s="1">
        <f t="shared" si="18"/>
        <v>0</v>
      </c>
      <c r="U676" s="49"/>
      <c r="V676" s="50"/>
    </row>
    <row r="677" spans="1:22" ht="30" customHeight="1" x14ac:dyDescent="0.25">
      <c r="A677" s="15">
        <f t="shared" si="19"/>
        <v>568</v>
      </c>
      <c r="B677" s="16">
        <v>40222937621</v>
      </c>
      <c r="C677" s="44" t="s">
        <v>809</v>
      </c>
      <c r="D677" s="17" t="s">
        <v>805</v>
      </c>
      <c r="E677" s="44" t="s">
        <v>296</v>
      </c>
      <c r="F677" s="45" t="s">
        <v>24</v>
      </c>
      <c r="G677" s="45" t="s">
        <v>25</v>
      </c>
      <c r="H677" s="46">
        <v>38000</v>
      </c>
      <c r="I677" s="46">
        <v>1090.5999999999999</v>
      </c>
      <c r="J677" s="46">
        <v>0</v>
      </c>
      <c r="K677" s="46">
        <v>1155.2</v>
      </c>
      <c r="L677" s="46">
        <v>442.48</v>
      </c>
      <c r="M677" s="46">
        <v>2688.28</v>
      </c>
      <c r="N677" s="46">
        <v>35311.72</v>
      </c>
      <c r="O677" s="47">
        <v>44805</v>
      </c>
      <c r="P677" s="48">
        <v>44985</v>
      </c>
      <c r="Q677" s="1">
        <f>VLOOKUP(D677,'[1]CLASIFICACION DE CARGOS'!J:K,2,0)</f>
        <v>37</v>
      </c>
      <c r="R677" s="1">
        <f>VLOOKUP(E677,'[1]CLASIFICACION DE CARGOS'!A:B,2,0)</f>
        <v>8</v>
      </c>
      <c r="S677" s="1">
        <f t="shared" si="18"/>
        <v>0</v>
      </c>
      <c r="U677" s="49"/>
      <c r="V677" s="50"/>
    </row>
    <row r="678" spans="1:22" ht="30" customHeight="1" x14ac:dyDescent="0.25">
      <c r="A678" s="15">
        <f t="shared" si="19"/>
        <v>569</v>
      </c>
      <c r="B678" s="16">
        <v>1300451885</v>
      </c>
      <c r="C678" s="44" t="s">
        <v>810</v>
      </c>
      <c r="D678" s="17" t="s">
        <v>805</v>
      </c>
      <c r="E678" s="44" t="s">
        <v>172</v>
      </c>
      <c r="F678" s="45" t="s">
        <v>24</v>
      </c>
      <c r="G678" s="45" t="s">
        <v>25</v>
      </c>
      <c r="H678" s="46">
        <v>35000</v>
      </c>
      <c r="I678" s="46">
        <v>1004.5</v>
      </c>
      <c r="J678" s="46">
        <v>0</v>
      </c>
      <c r="K678" s="46">
        <v>1064</v>
      </c>
      <c r="L678" s="46">
        <v>125</v>
      </c>
      <c r="M678" s="46">
        <v>2193.5</v>
      </c>
      <c r="N678" s="46">
        <v>32806.5</v>
      </c>
      <c r="O678" s="47">
        <v>44896</v>
      </c>
      <c r="P678" s="48">
        <v>45077</v>
      </c>
      <c r="Q678" s="1">
        <f>VLOOKUP(D678,'[1]CLASIFICACION DE CARGOS'!J:K,2,0)</f>
        <v>37</v>
      </c>
      <c r="R678" s="1">
        <f>VLOOKUP(E678,'[1]CLASIFICACION DE CARGOS'!A:B,2,0)</f>
        <v>8</v>
      </c>
      <c r="S678" s="1">
        <f t="shared" si="18"/>
        <v>0</v>
      </c>
      <c r="U678" s="49"/>
      <c r="V678" s="50"/>
    </row>
    <row r="679" spans="1:22" ht="30" customHeight="1" x14ac:dyDescent="0.25">
      <c r="A679" s="15">
        <f t="shared" si="19"/>
        <v>570</v>
      </c>
      <c r="B679" s="16">
        <v>1300092655</v>
      </c>
      <c r="C679" s="44" t="s">
        <v>811</v>
      </c>
      <c r="D679" s="17" t="s">
        <v>805</v>
      </c>
      <c r="E679" s="44" t="s">
        <v>99</v>
      </c>
      <c r="F679" s="45" t="s">
        <v>24</v>
      </c>
      <c r="G679" s="45" t="s">
        <v>25</v>
      </c>
      <c r="H679" s="46">
        <v>30000</v>
      </c>
      <c r="I679" s="46">
        <v>861</v>
      </c>
      <c r="J679" s="46">
        <v>0</v>
      </c>
      <c r="K679" s="46">
        <v>912</v>
      </c>
      <c r="L679" s="46">
        <v>125</v>
      </c>
      <c r="M679" s="46">
        <v>1898</v>
      </c>
      <c r="N679" s="46">
        <v>28102</v>
      </c>
      <c r="O679" s="47">
        <v>44896</v>
      </c>
      <c r="P679" s="48">
        <v>45077</v>
      </c>
      <c r="Q679" s="1">
        <f>VLOOKUP(D679,'[1]CLASIFICACION DE CARGOS'!J:K,2,0)</f>
        <v>37</v>
      </c>
      <c r="R679" s="1">
        <f>VLOOKUP(E679,'[1]CLASIFICACION DE CARGOS'!A:B,2,0)</f>
        <v>8</v>
      </c>
      <c r="S679" s="1">
        <f t="shared" si="18"/>
        <v>0</v>
      </c>
      <c r="U679" s="49"/>
      <c r="V679" s="50"/>
    </row>
    <row r="680" spans="1:22" ht="30" customHeight="1" x14ac:dyDescent="0.25">
      <c r="A680" s="15">
        <f t="shared" si="19"/>
        <v>571</v>
      </c>
      <c r="B680" s="16">
        <v>15200004081</v>
      </c>
      <c r="C680" s="44" t="s">
        <v>812</v>
      </c>
      <c r="D680" s="17" t="s">
        <v>805</v>
      </c>
      <c r="E680" s="44" t="s">
        <v>813</v>
      </c>
      <c r="F680" s="45" t="s">
        <v>24</v>
      </c>
      <c r="G680" s="45" t="s">
        <v>25</v>
      </c>
      <c r="H680" s="46">
        <v>30000</v>
      </c>
      <c r="I680" s="46">
        <v>861</v>
      </c>
      <c r="J680" s="46">
        <v>0</v>
      </c>
      <c r="K680" s="46">
        <v>912</v>
      </c>
      <c r="L680" s="46">
        <v>125</v>
      </c>
      <c r="M680" s="46">
        <v>1898</v>
      </c>
      <c r="N680" s="46">
        <v>28102</v>
      </c>
      <c r="O680" s="47">
        <v>44805</v>
      </c>
      <c r="P680" s="48">
        <v>44985</v>
      </c>
      <c r="Q680" s="1">
        <f>VLOOKUP(D680,'[1]CLASIFICACION DE CARGOS'!J:K,2,0)</f>
        <v>37</v>
      </c>
      <c r="R680" s="1">
        <f>VLOOKUP(E680,'[1]CLASIFICACION DE CARGOS'!A:B,2,0)</f>
        <v>8</v>
      </c>
      <c r="S680" s="1">
        <f t="shared" si="18"/>
        <v>0</v>
      </c>
      <c r="U680" s="49"/>
      <c r="V680" s="50"/>
    </row>
    <row r="681" spans="1:22" ht="30" customHeight="1" x14ac:dyDescent="0.25">
      <c r="A681" s="15">
        <f t="shared" si="19"/>
        <v>572</v>
      </c>
      <c r="B681" s="16">
        <v>1300394457</v>
      </c>
      <c r="C681" s="44" t="s">
        <v>814</v>
      </c>
      <c r="D681" s="17" t="s">
        <v>805</v>
      </c>
      <c r="E681" s="44" t="s">
        <v>296</v>
      </c>
      <c r="F681" s="45" t="s">
        <v>24</v>
      </c>
      <c r="G681" s="45" t="s">
        <v>29</v>
      </c>
      <c r="H681" s="46">
        <v>40000</v>
      </c>
      <c r="I681" s="46">
        <v>1148</v>
      </c>
      <c r="J681" s="46">
        <v>0</v>
      </c>
      <c r="K681" s="46">
        <v>1216</v>
      </c>
      <c r="L681" s="46">
        <v>125</v>
      </c>
      <c r="M681" s="46">
        <v>2489</v>
      </c>
      <c r="N681" s="46">
        <v>37511</v>
      </c>
      <c r="O681" s="47">
        <v>44774</v>
      </c>
      <c r="P681" s="48">
        <v>44957</v>
      </c>
      <c r="Q681" s="1">
        <f>VLOOKUP(D681,'[1]CLASIFICACION DE CARGOS'!J:K,2,0)</f>
        <v>37</v>
      </c>
      <c r="R681" s="1">
        <f>VLOOKUP(E681,'[1]CLASIFICACION DE CARGOS'!A:B,2,0)</f>
        <v>8</v>
      </c>
      <c r="S681" s="1">
        <f t="shared" ref="S681:S710" si="20">IF(Q681=Q680,0,1)</f>
        <v>0</v>
      </c>
      <c r="U681" s="49"/>
      <c r="V681" s="50"/>
    </row>
    <row r="682" spans="1:22" ht="30" customHeight="1" x14ac:dyDescent="0.25">
      <c r="A682" s="15">
        <f t="shared" si="19"/>
        <v>573</v>
      </c>
      <c r="B682" s="16">
        <v>1300322052</v>
      </c>
      <c r="C682" s="44" t="s">
        <v>815</v>
      </c>
      <c r="D682" s="17" t="s">
        <v>805</v>
      </c>
      <c r="E682" s="44" t="s">
        <v>41</v>
      </c>
      <c r="F682" s="45" t="s">
        <v>24</v>
      </c>
      <c r="G682" s="45" t="s">
        <v>25</v>
      </c>
      <c r="H682" s="46">
        <v>30000</v>
      </c>
      <c r="I682" s="46">
        <v>861</v>
      </c>
      <c r="J682" s="46">
        <v>0</v>
      </c>
      <c r="K682" s="46">
        <v>912</v>
      </c>
      <c r="L682" s="46">
        <v>125</v>
      </c>
      <c r="M682" s="46">
        <v>1898</v>
      </c>
      <c r="N682" s="46">
        <v>28102</v>
      </c>
      <c r="O682" s="47">
        <v>44805</v>
      </c>
      <c r="P682" s="48">
        <v>44985</v>
      </c>
      <c r="Q682" s="1">
        <f>VLOOKUP(D682,'[1]CLASIFICACION DE CARGOS'!J:K,2,0)</f>
        <v>37</v>
      </c>
      <c r="R682" s="1">
        <f>VLOOKUP(E682,'[1]CLASIFICACION DE CARGOS'!A:B,2,0)</f>
        <v>10</v>
      </c>
      <c r="S682" s="1">
        <f t="shared" si="20"/>
        <v>0</v>
      </c>
      <c r="U682" s="49"/>
      <c r="V682" s="50"/>
    </row>
    <row r="683" spans="1:22" ht="30" customHeight="1" x14ac:dyDescent="0.25">
      <c r="A683" s="15">
        <f t="shared" si="19"/>
        <v>574</v>
      </c>
      <c r="B683" s="16">
        <v>1300434683</v>
      </c>
      <c r="C683" s="44" t="s">
        <v>816</v>
      </c>
      <c r="D683" s="17" t="s">
        <v>805</v>
      </c>
      <c r="E683" s="44" t="s">
        <v>41</v>
      </c>
      <c r="F683" s="45" t="s">
        <v>24</v>
      </c>
      <c r="G683" s="45" t="s">
        <v>25</v>
      </c>
      <c r="H683" s="46">
        <v>30000</v>
      </c>
      <c r="I683" s="46">
        <v>861</v>
      </c>
      <c r="J683" s="46">
        <v>0</v>
      </c>
      <c r="K683" s="46">
        <v>912</v>
      </c>
      <c r="L683" s="46">
        <v>125</v>
      </c>
      <c r="M683" s="46">
        <v>1898</v>
      </c>
      <c r="N683" s="46">
        <v>28102</v>
      </c>
      <c r="O683" s="47">
        <v>44896</v>
      </c>
      <c r="P683" s="48">
        <v>45077</v>
      </c>
      <c r="Q683" s="1">
        <f>VLOOKUP(D683,'[1]CLASIFICACION DE CARGOS'!J:K,2,0)</f>
        <v>37</v>
      </c>
      <c r="R683" s="1">
        <f>VLOOKUP(E683,'[1]CLASIFICACION DE CARGOS'!A:B,2,0)</f>
        <v>10</v>
      </c>
      <c r="S683" s="1">
        <f t="shared" si="20"/>
        <v>0</v>
      </c>
      <c r="U683" s="49"/>
      <c r="V683" s="50"/>
    </row>
    <row r="684" spans="1:22" ht="30" customHeight="1" x14ac:dyDescent="0.25">
      <c r="A684" s="15">
        <f t="shared" si="19"/>
        <v>575</v>
      </c>
      <c r="B684" s="16">
        <v>1300449798</v>
      </c>
      <c r="C684" s="44" t="s">
        <v>817</v>
      </c>
      <c r="D684" s="17" t="s">
        <v>805</v>
      </c>
      <c r="E684" s="44" t="s">
        <v>179</v>
      </c>
      <c r="F684" s="45" t="s">
        <v>24</v>
      </c>
      <c r="G684" s="45" t="s">
        <v>29</v>
      </c>
      <c r="H684" s="46">
        <v>30000</v>
      </c>
      <c r="I684" s="46">
        <v>861</v>
      </c>
      <c r="J684" s="46">
        <v>0</v>
      </c>
      <c r="K684" s="46">
        <v>912</v>
      </c>
      <c r="L684" s="46">
        <v>125</v>
      </c>
      <c r="M684" s="46">
        <v>1898</v>
      </c>
      <c r="N684" s="46">
        <v>28102</v>
      </c>
      <c r="O684" s="47">
        <v>44896</v>
      </c>
      <c r="P684" s="48">
        <v>45077</v>
      </c>
      <c r="Q684" s="1">
        <f>VLOOKUP(D684,'[1]CLASIFICACION DE CARGOS'!J:K,2,0)</f>
        <v>37</v>
      </c>
      <c r="R684" s="1">
        <f>VLOOKUP(E684,'[1]CLASIFICACION DE CARGOS'!A:B,2,0)</f>
        <v>10</v>
      </c>
      <c r="S684" s="1">
        <f t="shared" si="20"/>
        <v>0</v>
      </c>
      <c r="U684" s="49"/>
      <c r="V684" s="50"/>
    </row>
    <row r="685" spans="1:22" ht="30" customHeight="1" x14ac:dyDescent="0.25">
      <c r="A685" s="15">
        <f t="shared" si="19"/>
        <v>576</v>
      </c>
      <c r="B685" s="16">
        <v>1300536248</v>
      </c>
      <c r="C685" s="44" t="s">
        <v>818</v>
      </c>
      <c r="D685" s="17" t="s">
        <v>805</v>
      </c>
      <c r="E685" s="44" t="s">
        <v>314</v>
      </c>
      <c r="F685" s="45" t="s">
        <v>24</v>
      </c>
      <c r="G685" s="45" t="s">
        <v>29</v>
      </c>
      <c r="H685" s="46">
        <v>23625</v>
      </c>
      <c r="I685" s="46">
        <v>678.04</v>
      </c>
      <c r="J685" s="46">
        <v>0</v>
      </c>
      <c r="K685" s="46">
        <v>718.2</v>
      </c>
      <c r="L685" s="46">
        <v>125</v>
      </c>
      <c r="M685" s="46">
        <v>1521.24</v>
      </c>
      <c r="N685" s="46">
        <v>22103.759999999998</v>
      </c>
      <c r="O685" s="47">
        <v>44805</v>
      </c>
      <c r="P685" s="48">
        <v>44985</v>
      </c>
      <c r="Q685" s="1">
        <f>VLOOKUP(D685,'[1]CLASIFICACION DE CARGOS'!J:K,2,0)</f>
        <v>37</v>
      </c>
      <c r="R685" s="1">
        <f>VLOOKUP(E685,'[1]CLASIFICACION DE CARGOS'!A:B,2,0)</f>
        <v>13.01</v>
      </c>
      <c r="S685" s="1">
        <f t="shared" si="20"/>
        <v>0</v>
      </c>
      <c r="U685" s="49"/>
      <c r="V685" s="50"/>
    </row>
    <row r="686" spans="1:22" ht="30" customHeight="1" x14ac:dyDescent="0.25">
      <c r="A686" s="15" t="str">
        <f t="shared" si="19"/>
        <v/>
      </c>
      <c r="B686" s="10"/>
      <c r="C686" s="11" t="s">
        <v>819</v>
      </c>
      <c r="D686" s="12" t="s">
        <v>20</v>
      </c>
      <c r="E686" s="12" t="s">
        <v>20</v>
      </c>
      <c r="F686" s="12" t="s">
        <v>20</v>
      </c>
      <c r="G686" s="12" t="s">
        <v>20</v>
      </c>
      <c r="H686" s="12" t="s">
        <v>20</v>
      </c>
      <c r="I686" s="12" t="s">
        <v>20</v>
      </c>
      <c r="J686" s="12" t="s">
        <v>20</v>
      </c>
      <c r="K686" s="12" t="s">
        <v>20</v>
      </c>
      <c r="L686" s="12" t="s">
        <v>20</v>
      </c>
      <c r="M686" s="12" t="s">
        <v>20</v>
      </c>
      <c r="N686" s="12" t="s">
        <v>20</v>
      </c>
      <c r="O686" s="13"/>
      <c r="P686" s="14"/>
    </row>
    <row r="687" spans="1:22" ht="30" customHeight="1" x14ac:dyDescent="0.25">
      <c r="A687" s="15">
        <f t="shared" si="19"/>
        <v>577</v>
      </c>
      <c r="B687" s="16">
        <v>111533253</v>
      </c>
      <c r="C687" s="44" t="s">
        <v>820</v>
      </c>
      <c r="D687" s="17" t="s">
        <v>819</v>
      </c>
      <c r="E687" s="44" t="s">
        <v>67</v>
      </c>
      <c r="F687" s="45" t="s">
        <v>24</v>
      </c>
      <c r="G687" s="45" t="s">
        <v>25</v>
      </c>
      <c r="H687" s="46">
        <v>45000</v>
      </c>
      <c r="I687" s="46">
        <v>1291.5</v>
      </c>
      <c r="J687" s="46">
        <v>0</v>
      </c>
      <c r="K687" s="46">
        <v>1368</v>
      </c>
      <c r="L687" s="46">
        <v>175</v>
      </c>
      <c r="M687" s="46">
        <v>2834.5</v>
      </c>
      <c r="N687" s="46">
        <v>42165.5</v>
      </c>
      <c r="O687" s="47">
        <v>44896</v>
      </c>
      <c r="P687" s="48">
        <v>45077</v>
      </c>
      <c r="Q687" s="1">
        <f>VLOOKUP(D687,'[1]CLASIFICACION DE CARGOS'!J:K,2,0)</f>
        <v>37</v>
      </c>
      <c r="R687" s="1">
        <f>VLOOKUP(E687,'[1]CLASIFICACION DE CARGOS'!A:B,2,0)</f>
        <v>4</v>
      </c>
      <c r="S687" s="1">
        <f>IF(Q687=Q685,0,1)</f>
        <v>0</v>
      </c>
      <c r="U687" s="49"/>
      <c r="V687" s="50"/>
    </row>
    <row r="688" spans="1:22" ht="30" customHeight="1" x14ac:dyDescent="0.25">
      <c r="A688" s="15">
        <f t="shared" si="19"/>
        <v>578</v>
      </c>
      <c r="B688" s="16">
        <v>106454929</v>
      </c>
      <c r="C688" s="44" t="s">
        <v>821</v>
      </c>
      <c r="D688" s="17" t="s">
        <v>819</v>
      </c>
      <c r="E688" s="44" t="s">
        <v>296</v>
      </c>
      <c r="F688" s="45" t="s">
        <v>24</v>
      </c>
      <c r="G688" s="45" t="s">
        <v>25</v>
      </c>
      <c r="H688" s="46">
        <v>40000</v>
      </c>
      <c r="I688" s="46">
        <v>1148</v>
      </c>
      <c r="J688" s="46">
        <v>442.65</v>
      </c>
      <c r="K688" s="46">
        <v>1216</v>
      </c>
      <c r="L688" s="46">
        <v>125</v>
      </c>
      <c r="M688" s="46">
        <v>2931.65</v>
      </c>
      <c r="N688" s="46">
        <v>37068.35</v>
      </c>
      <c r="O688" s="47">
        <v>44397</v>
      </c>
      <c r="P688" s="48">
        <v>44581</v>
      </c>
      <c r="Q688" s="1">
        <f>VLOOKUP(D688,'[1]CLASIFICACION DE CARGOS'!J:K,2,0)</f>
        <v>37</v>
      </c>
      <c r="R688" s="1">
        <f>VLOOKUP(E688,'[1]CLASIFICACION DE CARGOS'!A:B,2,0)</f>
        <v>8</v>
      </c>
      <c r="S688" s="1" t="e">
        <f>IF(Q688=#REF!,0,1)</f>
        <v>#REF!</v>
      </c>
      <c r="U688" s="49"/>
      <c r="V688" s="50"/>
    </row>
    <row r="689" spans="1:22" ht="30" customHeight="1" x14ac:dyDescent="0.25">
      <c r="A689" s="15">
        <f t="shared" si="19"/>
        <v>579</v>
      </c>
      <c r="B689" s="16">
        <v>22301102095</v>
      </c>
      <c r="C689" s="44" t="s">
        <v>822</v>
      </c>
      <c r="D689" s="17" t="s">
        <v>819</v>
      </c>
      <c r="E689" s="44" t="s">
        <v>174</v>
      </c>
      <c r="F689" s="45" t="s">
        <v>24</v>
      </c>
      <c r="G689" s="45" t="s">
        <v>25</v>
      </c>
      <c r="H689" s="46">
        <v>40000</v>
      </c>
      <c r="I689" s="46">
        <v>1148</v>
      </c>
      <c r="J689" s="46">
        <v>215.78</v>
      </c>
      <c r="K689" s="46">
        <v>1216</v>
      </c>
      <c r="L689" s="46">
        <v>1637.45</v>
      </c>
      <c r="M689" s="46">
        <v>4217.2299999999996</v>
      </c>
      <c r="N689" s="46">
        <v>35782.769999999997</v>
      </c>
      <c r="O689" s="47">
        <v>44896</v>
      </c>
      <c r="P689" s="48">
        <v>45077</v>
      </c>
      <c r="Q689" s="1">
        <f>VLOOKUP(D689,'[1]CLASIFICACION DE CARGOS'!J:K,2,0)</f>
        <v>37</v>
      </c>
      <c r="R689" s="1">
        <f>VLOOKUP(E689,'[1]CLASIFICACION DE CARGOS'!A:B,2,0)</f>
        <v>8</v>
      </c>
      <c r="S689" s="1">
        <f t="shared" si="20"/>
        <v>0</v>
      </c>
      <c r="U689" s="49"/>
      <c r="V689" s="50"/>
    </row>
    <row r="690" spans="1:22" ht="30" customHeight="1" x14ac:dyDescent="0.25">
      <c r="A690" s="15">
        <f t="shared" si="19"/>
        <v>580</v>
      </c>
      <c r="B690" s="16">
        <v>2700317809</v>
      </c>
      <c r="C690" s="44" t="s">
        <v>823</v>
      </c>
      <c r="D690" s="17" t="s">
        <v>819</v>
      </c>
      <c r="E690" s="44" t="s">
        <v>374</v>
      </c>
      <c r="F690" s="45" t="s">
        <v>24</v>
      </c>
      <c r="G690" s="45" t="s">
        <v>25</v>
      </c>
      <c r="H690" s="46">
        <v>45000</v>
      </c>
      <c r="I690" s="46">
        <v>1291.5</v>
      </c>
      <c r="J690" s="46">
        <v>0</v>
      </c>
      <c r="K690" s="46">
        <v>1368</v>
      </c>
      <c r="L690" s="46">
        <v>125</v>
      </c>
      <c r="M690" s="46">
        <v>2784.5</v>
      </c>
      <c r="N690" s="46">
        <v>42215.5</v>
      </c>
      <c r="O690" s="47">
        <v>44896</v>
      </c>
      <c r="P690" s="48">
        <v>45077</v>
      </c>
      <c r="Q690" s="1">
        <f>VLOOKUP(D690,'[1]CLASIFICACION DE CARGOS'!J:K,2,0)</f>
        <v>37</v>
      </c>
      <c r="R690" s="1">
        <f>VLOOKUP(E690,'[1]CLASIFICACION DE CARGOS'!A:B,2,0)</f>
        <v>9</v>
      </c>
      <c r="S690" s="1">
        <f t="shared" si="20"/>
        <v>0</v>
      </c>
      <c r="U690" s="49"/>
      <c r="V690" s="50"/>
    </row>
    <row r="691" spans="1:22" ht="30" customHeight="1" x14ac:dyDescent="0.25">
      <c r="A691" s="15">
        <f t="shared" si="19"/>
        <v>581</v>
      </c>
      <c r="B691" s="16">
        <v>100927557</v>
      </c>
      <c r="C691" s="44" t="s">
        <v>824</v>
      </c>
      <c r="D691" s="17" t="s">
        <v>819</v>
      </c>
      <c r="E691" s="44" t="s">
        <v>41</v>
      </c>
      <c r="F691" s="45" t="s">
        <v>24</v>
      </c>
      <c r="G691" s="45" t="s">
        <v>25</v>
      </c>
      <c r="H691" s="46">
        <v>40000</v>
      </c>
      <c r="I691" s="46">
        <v>1148</v>
      </c>
      <c r="J691" s="46">
        <v>0</v>
      </c>
      <c r="K691" s="46">
        <v>1216</v>
      </c>
      <c r="L691" s="46">
        <v>125</v>
      </c>
      <c r="M691" s="46">
        <v>2489</v>
      </c>
      <c r="N691" s="46">
        <v>37511</v>
      </c>
      <c r="O691" s="47">
        <v>44774</v>
      </c>
      <c r="P691" s="48">
        <v>44957</v>
      </c>
      <c r="Q691" s="1">
        <f>VLOOKUP(D691,'[1]CLASIFICACION DE CARGOS'!J:K,2,0)</f>
        <v>37</v>
      </c>
      <c r="R691" s="1">
        <f>VLOOKUP(E691,'[1]CLASIFICACION DE CARGOS'!A:B,2,0)</f>
        <v>10</v>
      </c>
      <c r="S691" s="1">
        <f t="shared" si="20"/>
        <v>0</v>
      </c>
      <c r="U691" s="49"/>
      <c r="V691" s="50"/>
    </row>
    <row r="692" spans="1:22" ht="30" customHeight="1" x14ac:dyDescent="0.25">
      <c r="A692" s="15">
        <f t="shared" si="19"/>
        <v>582</v>
      </c>
      <c r="B692" s="16">
        <v>112671706</v>
      </c>
      <c r="C692" s="44" t="s">
        <v>825</v>
      </c>
      <c r="D692" s="17" t="s">
        <v>819</v>
      </c>
      <c r="E692" s="44" t="s">
        <v>41</v>
      </c>
      <c r="F692" s="45" t="s">
        <v>24</v>
      </c>
      <c r="G692" s="45" t="s">
        <v>25</v>
      </c>
      <c r="H692" s="46">
        <v>40000</v>
      </c>
      <c r="I692" s="46">
        <v>1148</v>
      </c>
      <c r="J692" s="46">
        <v>0</v>
      </c>
      <c r="K692" s="46">
        <v>1216</v>
      </c>
      <c r="L692" s="46">
        <v>125</v>
      </c>
      <c r="M692" s="46">
        <v>2489</v>
      </c>
      <c r="N692" s="46">
        <v>37511</v>
      </c>
      <c r="O692" s="47">
        <v>44601</v>
      </c>
      <c r="P692" s="48">
        <v>44751</v>
      </c>
      <c r="Q692" s="1">
        <f>VLOOKUP(D692,'[1]CLASIFICACION DE CARGOS'!J:K,2,0)</f>
        <v>37</v>
      </c>
      <c r="R692" s="1">
        <f>VLOOKUP(E692,'[1]CLASIFICACION DE CARGOS'!A:B,2,0)</f>
        <v>10</v>
      </c>
      <c r="S692" s="1">
        <f t="shared" si="20"/>
        <v>0</v>
      </c>
      <c r="U692" s="49"/>
      <c r="V692" s="50"/>
    </row>
    <row r="693" spans="1:22" ht="30" customHeight="1" x14ac:dyDescent="0.25">
      <c r="A693" s="15">
        <f t="shared" si="19"/>
        <v>583</v>
      </c>
      <c r="B693" s="16">
        <v>104158886</v>
      </c>
      <c r="C693" s="44" t="s">
        <v>826</v>
      </c>
      <c r="D693" s="17" t="s">
        <v>819</v>
      </c>
      <c r="E693" s="44" t="s">
        <v>41</v>
      </c>
      <c r="F693" s="45" t="s">
        <v>24</v>
      </c>
      <c r="G693" s="45" t="s">
        <v>25</v>
      </c>
      <c r="H693" s="46">
        <v>35000</v>
      </c>
      <c r="I693" s="46">
        <v>1004.5</v>
      </c>
      <c r="J693" s="46">
        <v>0</v>
      </c>
      <c r="K693" s="46">
        <v>1064</v>
      </c>
      <c r="L693" s="46">
        <v>125</v>
      </c>
      <c r="M693" s="46">
        <v>2193.5</v>
      </c>
      <c r="N693" s="46">
        <v>32806.5</v>
      </c>
      <c r="O693" s="47">
        <v>44805</v>
      </c>
      <c r="P693" s="48">
        <v>44985</v>
      </c>
      <c r="Q693" s="1">
        <f>VLOOKUP(D693,'[1]CLASIFICACION DE CARGOS'!J:K,2,0)</f>
        <v>37</v>
      </c>
      <c r="R693" s="1">
        <f>VLOOKUP(E693,'[1]CLASIFICACION DE CARGOS'!A:B,2,0)</f>
        <v>10</v>
      </c>
      <c r="S693" s="1">
        <f t="shared" si="20"/>
        <v>0</v>
      </c>
      <c r="U693" s="49"/>
      <c r="V693" s="50"/>
    </row>
    <row r="694" spans="1:22" ht="30" customHeight="1" x14ac:dyDescent="0.25">
      <c r="A694" s="15">
        <f t="shared" si="19"/>
        <v>584</v>
      </c>
      <c r="B694" s="16">
        <v>106725310</v>
      </c>
      <c r="C694" s="44" t="s">
        <v>827</v>
      </c>
      <c r="D694" s="17" t="s">
        <v>819</v>
      </c>
      <c r="E694" s="44" t="s">
        <v>41</v>
      </c>
      <c r="F694" s="45" t="s">
        <v>24</v>
      </c>
      <c r="G694" s="45" t="s">
        <v>25</v>
      </c>
      <c r="H694" s="46">
        <v>35000</v>
      </c>
      <c r="I694" s="46">
        <v>1004.5</v>
      </c>
      <c r="J694" s="46">
        <v>0</v>
      </c>
      <c r="K694" s="46">
        <v>1064</v>
      </c>
      <c r="L694" s="46">
        <v>125</v>
      </c>
      <c r="M694" s="46">
        <v>2193.5</v>
      </c>
      <c r="N694" s="46">
        <v>32806.5</v>
      </c>
      <c r="O694" s="47">
        <v>44289</v>
      </c>
      <c r="P694" s="48">
        <v>44472</v>
      </c>
      <c r="Q694" s="1">
        <f>VLOOKUP(D694,'[1]CLASIFICACION DE CARGOS'!J:K,2,0)</f>
        <v>37</v>
      </c>
      <c r="R694" s="1">
        <f>VLOOKUP(E694,'[1]CLASIFICACION DE CARGOS'!A:B,2,0)</f>
        <v>10</v>
      </c>
      <c r="S694" s="1">
        <f t="shared" si="20"/>
        <v>0</v>
      </c>
      <c r="U694" s="49"/>
      <c r="V694" s="50"/>
    </row>
    <row r="695" spans="1:22" ht="30" customHeight="1" x14ac:dyDescent="0.25">
      <c r="A695" s="15">
        <f t="shared" si="19"/>
        <v>585</v>
      </c>
      <c r="B695" s="16">
        <v>113304083</v>
      </c>
      <c r="C695" s="44" t="s">
        <v>828</v>
      </c>
      <c r="D695" s="17" t="s">
        <v>819</v>
      </c>
      <c r="E695" s="44" t="s">
        <v>41</v>
      </c>
      <c r="F695" s="45" t="s">
        <v>24</v>
      </c>
      <c r="G695" s="45" t="s">
        <v>25</v>
      </c>
      <c r="H695" s="46">
        <v>35000</v>
      </c>
      <c r="I695" s="46">
        <v>1004.5</v>
      </c>
      <c r="J695" s="46">
        <v>0</v>
      </c>
      <c r="K695" s="46">
        <v>1064</v>
      </c>
      <c r="L695" s="46">
        <v>1175</v>
      </c>
      <c r="M695" s="46">
        <v>3243.5</v>
      </c>
      <c r="N695" s="46">
        <v>31756.5</v>
      </c>
      <c r="O695" s="47">
        <v>44805</v>
      </c>
      <c r="P695" s="48">
        <v>44985</v>
      </c>
      <c r="Q695" s="1">
        <f>VLOOKUP(D695,'[1]CLASIFICACION DE CARGOS'!J:K,2,0)</f>
        <v>37</v>
      </c>
      <c r="R695" s="1">
        <f>VLOOKUP(E695,'[1]CLASIFICACION DE CARGOS'!A:B,2,0)</f>
        <v>10</v>
      </c>
      <c r="S695" s="1">
        <f t="shared" si="20"/>
        <v>0</v>
      </c>
      <c r="U695" s="49"/>
      <c r="V695" s="50"/>
    </row>
    <row r="696" spans="1:22" ht="30" customHeight="1" x14ac:dyDescent="0.25">
      <c r="A696" s="15">
        <f t="shared" si="19"/>
        <v>586</v>
      </c>
      <c r="B696" s="16">
        <v>113489835</v>
      </c>
      <c r="C696" s="44" t="s">
        <v>829</v>
      </c>
      <c r="D696" s="17" t="s">
        <v>819</v>
      </c>
      <c r="E696" s="44" t="s">
        <v>41</v>
      </c>
      <c r="F696" s="45" t="s">
        <v>24</v>
      </c>
      <c r="G696" s="45" t="s">
        <v>25</v>
      </c>
      <c r="H696" s="46">
        <v>35000</v>
      </c>
      <c r="I696" s="46">
        <v>1004.5</v>
      </c>
      <c r="J696" s="46">
        <v>0</v>
      </c>
      <c r="K696" s="46">
        <v>1064</v>
      </c>
      <c r="L696" s="46">
        <v>125</v>
      </c>
      <c r="M696" s="46">
        <v>2193.5</v>
      </c>
      <c r="N696" s="46">
        <v>32806.5</v>
      </c>
      <c r="O696" s="47">
        <v>44896</v>
      </c>
      <c r="P696" s="48">
        <v>45077</v>
      </c>
      <c r="Q696" s="1">
        <f>VLOOKUP(D696,'[1]CLASIFICACION DE CARGOS'!J:K,2,0)</f>
        <v>37</v>
      </c>
      <c r="R696" s="1">
        <f>VLOOKUP(E696,'[1]CLASIFICACION DE CARGOS'!A:B,2,0)</f>
        <v>10</v>
      </c>
      <c r="S696" s="1">
        <f t="shared" si="20"/>
        <v>0</v>
      </c>
      <c r="U696" s="49"/>
      <c r="V696" s="50"/>
    </row>
    <row r="697" spans="1:22" ht="30" customHeight="1" x14ac:dyDescent="0.25">
      <c r="A697" s="15">
        <f t="shared" si="19"/>
        <v>587</v>
      </c>
      <c r="B697" s="16">
        <v>114021785</v>
      </c>
      <c r="C697" s="44" t="s">
        <v>830</v>
      </c>
      <c r="D697" s="17" t="s">
        <v>819</v>
      </c>
      <c r="E697" s="44" t="s">
        <v>41</v>
      </c>
      <c r="F697" s="45" t="s">
        <v>24</v>
      </c>
      <c r="G697" s="45" t="s">
        <v>25</v>
      </c>
      <c r="H697" s="46">
        <v>35000</v>
      </c>
      <c r="I697" s="46">
        <v>1004.5</v>
      </c>
      <c r="J697" s="46">
        <v>0</v>
      </c>
      <c r="K697" s="46">
        <v>1064</v>
      </c>
      <c r="L697" s="46">
        <v>1578.26</v>
      </c>
      <c r="M697" s="46">
        <v>3646.76</v>
      </c>
      <c r="N697" s="46">
        <v>31353.24</v>
      </c>
      <c r="O697" s="47">
        <v>44866</v>
      </c>
      <c r="P697" s="48">
        <v>45046</v>
      </c>
      <c r="Q697" s="1">
        <f>VLOOKUP(D697,'[1]CLASIFICACION DE CARGOS'!J:K,2,0)</f>
        <v>37</v>
      </c>
      <c r="R697" s="1">
        <f>VLOOKUP(E697,'[1]CLASIFICACION DE CARGOS'!A:B,2,0)</f>
        <v>10</v>
      </c>
      <c r="S697" s="1">
        <f t="shared" si="20"/>
        <v>0</v>
      </c>
      <c r="U697" s="49"/>
      <c r="V697" s="50"/>
    </row>
    <row r="698" spans="1:22" ht="30" customHeight="1" x14ac:dyDescent="0.25">
      <c r="A698" s="15">
        <f t="shared" si="19"/>
        <v>588</v>
      </c>
      <c r="B698" s="16">
        <v>2500500372</v>
      </c>
      <c r="C698" s="44" t="s">
        <v>831</v>
      </c>
      <c r="D698" s="17" t="s">
        <v>819</v>
      </c>
      <c r="E698" s="44" t="s">
        <v>41</v>
      </c>
      <c r="F698" s="45" t="s">
        <v>24</v>
      </c>
      <c r="G698" s="45" t="s">
        <v>25</v>
      </c>
      <c r="H698" s="46">
        <v>35000</v>
      </c>
      <c r="I698" s="46">
        <v>1004.5</v>
      </c>
      <c r="J698" s="46">
        <v>0</v>
      </c>
      <c r="K698" s="46">
        <v>1064</v>
      </c>
      <c r="L698" s="46">
        <v>125</v>
      </c>
      <c r="M698" s="46">
        <v>2193.5</v>
      </c>
      <c r="N698" s="46">
        <v>32806.5</v>
      </c>
      <c r="O698" s="47">
        <v>44805</v>
      </c>
      <c r="P698" s="48">
        <v>44985</v>
      </c>
      <c r="Q698" s="1">
        <f>VLOOKUP(D698,'[1]CLASIFICACION DE CARGOS'!J:K,2,0)</f>
        <v>37</v>
      </c>
      <c r="R698" s="1">
        <f>VLOOKUP(E698,'[1]CLASIFICACION DE CARGOS'!A:B,2,0)</f>
        <v>10</v>
      </c>
      <c r="S698" s="1">
        <f t="shared" si="20"/>
        <v>0</v>
      </c>
      <c r="U698" s="49"/>
      <c r="V698" s="50"/>
    </row>
    <row r="699" spans="1:22" ht="30" customHeight="1" x14ac:dyDescent="0.25">
      <c r="A699" s="15">
        <f t="shared" si="19"/>
        <v>589</v>
      </c>
      <c r="B699" s="16">
        <v>40220099416</v>
      </c>
      <c r="C699" s="44" t="s">
        <v>832</v>
      </c>
      <c r="D699" s="17" t="s">
        <v>819</v>
      </c>
      <c r="E699" s="44" t="s">
        <v>41</v>
      </c>
      <c r="F699" s="45" t="s">
        <v>24</v>
      </c>
      <c r="G699" s="45" t="s">
        <v>29</v>
      </c>
      <c r="H699" s="46">
        <v>35000</v>
      </c>
      <c r="I699" s="46">
        <v>1004.5</v>
      </c>
      <c r="J699" s="46">
        <v>0</v>
      </c>
      <c r="K699" s="46">
        <v>1064</v>
      </c>
      <c r="L699" s="46">
        <v>1125</v>
      </c>
      <c r="M699" s="46">
        <v>3193.5</v>
      </c>
      <c r="N699" s="46">
        <v>31806.5</v>
      </c>
      <c r="O699" s="47">
        <v>44469</v>
      </c>
      <c r="P699" s="48">
        <v>44650</v>
      </c>
      <c r="Q699" s="1">
        <f>VLOOKUP(D699,'[1]CLASIFICACION DE CARGOS'!J:K,2,0)</f>
        <v>37</v>
      </c>
      <c r="R699" s="1">
        <f>VLOOKUP(E699,'[1]CLASIFICACION DE CARGOS'!A:B,2,0)</f>
        <v>10</v>
      </c>
      <c r="S699" s="1">
        <f t="shared" si="20"/>
        <v>0</v>
      </c>
      <c r="U699" s="49"/>
      <c r="V699" s="50"/>
    </row>
    <row r="700" spans="1:22" ht="30" customHeight="1" x14ac:dyDescent="0.25">
      <c r="A700" s="15">
        <f t="shared" si="19"/>
        <v>590</v>
      </c>
      <c r="B700" s="16">
        <v>40225751789</v>
      </c>
      <c r="C700" s="44" t="s">
        <v>833</v>
      </c>
      <c r="D700" s="17" t="s">
        <v>819</v>
      </c>
      <c r="E700" s="44" t="s">
        <v>41</v>
      </c>
      <c r="F700" s="45" t="s">
        <v>24</v>
      </c>
      <c r="G700" s="45" t="s">
        <v>25</v>
      </c>
      <c r="H700" s="46">
        <v>35000</v>
      </c>
      <c r="I700" s="46">
        <v>1004.5</v>
      </c>
      <c r="J700" s="46">
        <v>0</v>
      </c>
      <c r="K700" s="46">
        <v>1064</v>
      </c>
      <c r="L700" s="46">
        <v>125</v>
      </c>
      <c r="M700" s="46">
        <v>2193.5</v>
      </c>
      <c r="N700" s="46">
        <v>32806.5</v>
      </c>
      <c r="O700" s="47">
        <v>44866</v>
      </c>
      <c r="P700" s="48">
        <v>45046</v>
      </c>
      <c r="Q700" s="1">
        <f>VLOOKUP(D700,'[1]CLASIFICACION DE CARGOS'!J:K,2,0)</f>
        <v>37</v>
      </c>
      <c r="R700" s="1">
        <f>VLOOKUP(E700,'[1]CLASIFICACION DE CARGOS'!A:B,2,0)</f>
        <v>10</v>
      </c>
      <c r="S700" s="1">
        <f t="shared" si="20"/>
        <v>0</v>
      </c>
      <c r="U700" s="49"/>
      <c r="V700" s="50"/>
    </row>
    <row r="701" spans="1:22" ht="30" customHeight="1" x14ac:dyDescent="0.25">
      <c r="A701" s="15">
        <f t="shared" si="19"/>
        <v>591</v>
      </c>
      <c r="B701" s="16">
        <v>40231094257</v>
      </c>
      <c r="C701" s="44" t="s">
        <v>834</v>
      </c>
      <c r="D701" s="17" t="s">
        <v>819</v>
      </c>
      <c r="E701" s="44" t="s">
        <v>307</v>
      </c>
      <c r="F701" s="45" t="s">
        <v>24</v>
      </c>
      <c r="G701" s="45" t="s">
        <v>29</v>
      </c>
      <c r="H701" s="46">
        <v>35000</v>
      </c>
      <c r="I701" s="46">
        <v>1004.5</v>
      </c>
      <c r="J701" s="46">
        <v>0</v>
      </c>
      <c r="K701" s="46">
        <v>1064</v>
      </c>
      <c r="L701" s="46">
        <v>125</v>
      </c>
      <c r="M701" s="46">
        <v>2193.5</v>
      </c>
      <c r="N701" s="46">
        <v>32806.5</v>
      </c>
      <c r="O701" s="47">
        <v>44805</v>
      </c>
      <c r="P701" s="48">
        <v>44985</v>
      </c>
      <c r="Q701" s="1">
        <f>VLOOKUP(D701,'[1]CLASIFICACION DE CARGOS'!J:K,2,0)</f>
        <v>37</v>
      </c>
      <c r="R701" s="1">
        <f>VLOOKUP(E701,'[1]CLASIFICACION DE CARGOS'!A:B,2,0)</f>
        <v>10</v>
      </c>
      <c r="S701" s="1">
        <f t="shared" si="20"/>
        <v>0</v>
      </c>
      <c r="U701" s="49"/>
      <c r="V701" s="50"/>
    </row>
    <row r="702" spans="1:22" ht="30" customHeight="1" x14ac:dyDescent="0.25">
      <c r="A702" s="15">
        <f t="shared" si="19"/>
        <v>592</v>
      </c>
      <c r="B702" s="16">
        <v>22300827924</v>
      </c>
      <c r="C702" s="44" t="s">
        <v>835</v>
      </c>
      <c r="D702" s="17" t="s">
        <v>819</v>
      </c>
      <c r="E702" s="44" t="s">
        <v>41</v>
      </c>
      <c r="F702" s="45" t="s">
        <v>24</v>
      </c>
      <c r="G702" s="45" t="s">
        <v>25</v>
      </c>
      <c r="H702" s="46">
        <v>40000</v>
      </c>
      <c r="I702" s="46">
        <v>1148</v>
      </c>
      <c r="J702" s="46">
        <v>0</v>
      </c>
      <c r="K702" s="46">
        <v>1216</v>
      </c>
      <c r="L702" s="46">
        <v>125</v>
      </c>
      <c r="M702" s="46">
        <v>2489</v>
      </c>
      <c r="N702" s="46">
        <v>37511</v>
      </c>
      <c r="O702" s="47">
        <v>44774</v>
      </c>
      <c r="P702" s="48">
        <v>44957</v>
      </c>
      <c r="Q702" s="1">
        <f>VLOOKUP(D702,'[1]CLASIFICACION DE CARGOS'!J:K,2,0)</f>
        <v>37</v>
      </c>
      <c r="R702" s="1">
        <f>VLOOKUP(E702,'[1]CLASIFICACION DE CARGOS'!A:B,2,0)</f>
        <v>10</v>
      </c>
      <c r="S702" s="1">
        <f t="shared" si="20"/>
        <v>0</v>
      </c>
      <c r="U702" s="49"/>
      <c r="V702" s="50"/>
    </row>
    <row r="703" spans="1:22" ht="30" customHeight="1" x14ac:dyDescent="0.25">
      <c r="A703" s="15">
        <f t="shared" si="19"/>
        <v>593</v>
      </c>
      <c r="B703" s="16">
        <v>106452592</v>
      </c>
      <c r="C703" s="44" t="s">
        <v>836</v>
      </c>
      <c r="D703" s="17" t="s">
        <v>819</v>
      </c>
      <c r="E703" s="44" t="s">
        <v>41</v>
      </c>
      <c r="F703" s="45" t="s">
        <v>24</v>
      </c>
      <c r="G703" s="45" t="s">
        <v>25</v>
      </c>
      <c r="H703" s="46">
        <v>36000</v>
      </c>
      <c r="I703" s="46">
        <v>1033.2</v>
      </c>
      <c r="J703" s="46">
        <v>0</v>
      </c>
      <c r="K703" s="46">
        <v>1094.4000000000001</v>
      </c>
      <c r="L703" s="46">
        <v>125</v>
      </c>
      <c r="M703" s="46">
        <v>2252.6</v>
      </c>
      <c r="N703" s="46">
        <v>33747.4</v>
      </c>
      <c r="O703" s="47">
        <v>44866</v>
      </c>
      <c r="P703" s="48">
        <v>45046</v>
      </c>
      <c r="Q703" s="1">
        <f>VLOOKUP(D703,'[1]CLASIFICACION DE CARGOS'!J:K,2,0)</f>
        <v>37</v>
      </c>
      <c r="R703" s="1">
        <f>VLOOKUP(E703,'[1]CLASIFICACION DE CARGOS'!A:B,2,0)</f>
        <v>10</v>
      </c>
      <c r="S703" s="1">
        <f t="shared" si="20"/>
        <v>0</v>
      </c>
      <c r="U703" s="49"/>
      <c r="V703" s="50"/>
    </row>
    <row r="704" spans="1:22" ht="30" customHeight="1" x14ac:dyDescent="0.25">
      <c r="A704" s="15">
        <f t="shared" si="19"/>
        <v>594</v>
      </c>
      <c r="B704" s="16">
        <v>114408438</v>
      </c>
      <c r="C704" s="44" t="s">
        <v>837</v>
      </c>
      <c r="D704" s="17" t="s">
        <v>819</v>
      </c>
      <c r="E704" s="44" t="s">
        <v>154</v>
      </c>
      <c r="F704" s="45" t="s">
        <v>24</v>
      </c>
      <c r="G704" s="45" t="s">
        <v>29</v>
      </c>
      <c r="H704" s="46">
        <v>46000</v>
      </c>
      <c r="I704" s="46">
        <v>1320.2</v>
      </c>
      <c r="J704" s="46">
        <v>0</v>
      </c>
      <c r="K704" s="46">
        <v>1398.4</v>
      </c>
      <c r="L704" s="46">
        <v>125</v>
      </c>
      <c r="M704" s="46">
        <v>2843.6</v>
      </c>
      <c r="N704" s="46">
        <v>43156.4</v>
      </c>
      <c r="O704" s="47">
        <v>44774</v>
      </c>
      <c r="P704" s="48">
        <v>44957</v>
      </c>
      <c r="Q704" s="1">
        <f>VLOOKUP(D704,'[1]CLASIFICACION DE CARGOS'!J:K,2,0)</f>
        <v>37</v>
      </c>
      <c r="R704" s="1">
        <f>VLOOKUP(E704,'[1]CLASIFICACION DE CARGOS'!A:B,2,0)</f>
        <v>13</v>
      </c>
      <c r="S704" s="1">
        <f t="shared" si="20"/>
        <v>0</v>
      </c>
      <c r="U704" s="49"/>
      <c r="V704" s="50"/>
    </row>
    <row r="705" spans="1:22" ht="30" customHeight="1" x14ac:dyDescent="0.25">
      <c r="A705" s="15">
        <f t="shared" si="19"/>
        <v>595</v>
      </c>
      <c r="B705" s="16">
        <v>117548792</v>
      </c>
      <c r="C705" s="44" t="s">
        <v>838</v>
      </c>
      <c r="D705" s="17" t="s">
        <v>819</v>
      </c>
      <c r="E705" s="44" t="s">
        <v>154</v>
      </c>
      <c r="F705" s="45" t="s">
        <v>24</v>
      </c>
      <c r="G705" s="45" t="s">
        <v>25</v>
      </c>
      <c r="H705" s="46">
        <v>45000</v>
      </c>
      <c r="I705" s="46">
        <v>1291.5</v>
      </c>
      <c r="J705" s="46">
        <v>0</v>
      </c>
      <c r="K705" s="46">
        <v>1368</v>
      </c>
      <c r="L705" s="46">
        <v>125</v>
      </c>
      <c r="M705" s="46">
        <v>2784.5</v>
      </c>
      <c r="N705" s="46">
        <v>42215.5</v>
      </c>
      <c r="O705" s="47">
        <v>44896</v>
      </c>
      <c r="P705" s="48">
        <v>45077</v>
      </c>
      <c r="Q705" s="1">
        <f>VLOOKUP(D705,'[1]CLASIFICACION DE CARGOS'!J:K,2,0)</f>
        <v>37</v>
      </c>
      <c r="R705" s="1">
        <f>VLOOKUP(E705,'[1]CLASIFICACION DE CARGOS'!A:B,2,0)</f>
        <v>13</v>
      </c>
      <c r="S705" s="1">
        <f t="shared" si="20"/>
        <v>0</v>
      </c>
      <c r="U705" s="49"/>
      <c r="V705" s="50"/>
    </row>
    <row r="706" spans="1:22" ht="30" customHeight="1" x14ac:dyDescent="0.25">
      <c r="A706" s="15">
        <f t="shared" si="19"/>
        <v>596</v>
      </c>
      <c r="B706" s="16">
        <v>102745320</v>
      </c>
      <c r="C706" s="44" t="s">
        <v>839</v>
      </c>
      <c r="D706" s="17" t="s">
        <v>819</v>
      </c>
      <c r="E706" s="44" t="s">
        <v>154</v>
      </c>
      <c r="F706" s="45" t="s">
        <v>24</v>
      </c>
      <c r="G706" s="45" t="s">
        <v>25</v>
      </c>
      <c r="H706" s="46">
        <v>45000</v>
      </c>
      <c r="I706" s="46">
        <v>1291.5</v>
      </c>
      <c r="J706" s="46">
        <v>0</v>
      </c>
      <c r="K706" s="46">
        <v>1368</v>
      </c>
      <c r="L706" s="46">
        <v>1637.45</v>
      </c>
      <c r="M706" s="46">
        <v>4296.95</v>
      </c>
      <c r="N706" s="46">
        <v>40703.050000000003</v>
      </c>
      <c r="O706" s="47">
        <v>44896</v>
      </c>
      <c r="P706" s="48">
        <v>45077</v>
      </c>
      <c r="Q706" s="1">
        <f>VLOOKUP(D706,'[1]CLASIFICACION DE CARGOS'!J:K,2,0)</f>
        <v>37</v>
      </c>
      <c r="R706" s="1">
        <f>VLOOKUP(E706,'[1]CLASIFICACION DE CARGOS'!A:B,2,0)</f>
        <v>13</v>
      </c>
      <c r="S706" s="1">
        <f t="shared" si="20"/>
        <v>0</v>
      </c>
      <c r="U706" s="49"/>
      <c r="V706" s="50"/>
    </row>
    <row r="707" spans="1:22" ht="30" customHeight="1" x14ac:dyDescent="0.25">
      <c r="A707" s="15">
        <f t="shared" si="19"/>
        <v>597</v>
      </c>
      <c r="B707" s="16">
        <v>108776584</v>
      </c>
      <c r="C707" s="44" t="s">
        <v>840</v>
      </c>
      <c r="D707" s="17" t="s">
        <v>819</v>
      </c>
      <c r="E707" s="44" t="s">
        <v>841</v>
      </c>
      <c r="F707" s="45" t="s">
        <v>24</v>
      </c>
      <c r="G707" s="45" t="s">
        <v>25</v>
      </c>
      <c r="H707" s="46">
        <v>30450</v>
      </c>
      <c r="I707" s="46">
        <v>873.92</v>
      </c>
      <c r="J707" s="46">
        <v>0</v>
      </c>
      <c r="K707" s="46">
        <v>925.68</v>
      </c>
      <c r="L707" s="46">
        <v>442.48</v>
      </c>
      <c r="M707" s="46">
        <v>2242.08</v>
      </c>
      <c r="N707" s="46">
        <v>28207.919999999998</v>
      </c>
      <c r="O707" s="47">
        <v>44805</v>
      </c>
      <c r="P707" s="48">
        <v>44985</v>
      </c>
      <c r="Q707" s="1">
        <f>VLOOKUP(D707,'[1]CLASIFICACION DE CARGOS'!J:K,2,0)</f>
        <v>37</v>
      </c>
      <c r="R707" s="1">
        <f>VLOOKUP(E707,'[1]CLASIFICACION DE CARGOS'!A:B,2,0)</f>
        <v>13</v>
      </c>
      <c r="S707" s="1">
        <f t="shared" si="20"/>
        <v>0</v>
      </c>
      <c r="U707" s="49"/>
      <c r="V707" s="50"/>
    </row>
    <row r="708" spans="1:22" ht="30" customHeight="1" x14ac:dyDescent="0.25">
      <c r="A708" s="15">
        <f t="shared" si="19"/>
        <v>598</v>
      </c>
      <c r="B708" s="16">
        <v>1001157294</v>
      </c>
      <c r="C708" s="44" t="s">
        <v>842</v>
      </c>
      <c r="D708" s="17" t="s">
        <v>819</v>
      </c>
      <c r="E708" s="44" t="s">
        <v>128</v>
      </c>
      <c r="F708" s="45" t="s">
        <v>24</v>
      </c>
      <c r="G708" s="45" t="s">
        <v>25</v>
      </c>
      <c r="H708" s="46">
        <v>45000</v>
      </c>
      <c r="I708" s="46">
        <v>1291.5</v>
      </c>
      <c r="J708" s="46">
        <v>0</v>
      </c>
      <c r="K708" s="46">
        <v>1368</v>
      </c>
      <c r="L708" s="46">
        <v>1077.43</v>
      </c>
      <c r="M708" s="46">
        <v>3736.93</v>
      </c>
      <c r="N708" s="46">
        <v>41263.07</v>
      </c>
      <c r="O708" s="47">
        <v>44896</v>
      </c>
      <c r="P708" s="48">
        <v>45077</v>
      </c>
      <c r="Q708" s="1">
        <f>VLOOKUP(D708,'[1]CLASIFICACION DE CARGOS'!J:K,2,0)</f>
        <v>37</v>
      </c>
      <c r="R708" s="1">
        <f>VLOOKUP(E708,'[1]CLASIFICACION DE CARGOS'!A:B,2,0)</f>
        <v>13</v>
      </c>
      <c r="S708" s="1">
        <f t="shared" si="20"/>
        <v>0</v>
      </c>
      <c r="U708" s="49"/>
      <c r="V708" s="50"/>
    </row>
    <row r="709" spans="1:22" ht="30" customHeight="1" x14ac:dyDescent="0.25">
      <c r="A709" s="15">
        <f t="shared" si="19"/>
        <v>599</v>
      </c>
      <c r="B709" s="16">
        <v>40236834996</v>
      </c>
      <c r="C709" s="44" t="s">
        <v>843</v>
      </c>
      <c r="D709" s="17" t="s">
        <v>819</v>
      </c>
      <c r="E709" s="44" t="s">
        <v>462</v>
      </c>
      <c r="F709" s="45" t="s">
        <v>24</v>
      </c>
      <c r="G709" s="45" t="s">
        <v>29</v>
      </c>
      <c r="H709" s="46">
        <v>40000</v>
      </c>
      <c r="I709" s="46">
        <v>1148</v>
      </c>
      <c r="J709" s="46">
        <v>0</v>
      </c>
      <c r="K709" s="46">
        <v>1216</v>
      </c>
      <c r="L709" s="46">
        <v>723.74</v>
      </c>
      <c r="M709" s="46">
        <v>3087.74</v>
      </c>
      <c r="N709" s="46">
        <v>36912.26</v>
      </c>
      <c r="O709" s="47">
        <v>44805</v>
      </c>
      <c r="P709" s="48">
        <v>44985</v>
      </c>
      <c r="Q709" s="1">
        <f>VLOOKUP(D709,'[1]CLASIFICACION DE CARGOS'!J:K,2,0)</f>
        <v>37</v>
      </c>
      <c r="R709" s="1">
        <f>VLOOKUP(E709,'[1]CLASIFICACION DE CARGOS'!A:B,2,0)</f>
        <v>13</v>
      </c>
      <c r="S709" s="1">
        <f t="shared" si="20"/>
        <v>0</v>
      </c>
      <c r="U709" s="49"/>
      <c r="V709" s="50"/>
    </row>
    <row r="710" spans="1:22" ht="30" customHeight="1" thickBot="1" x14ac:dyDescent="0.3">
      <c r="A710" s="21">
        <f t="shared" si="19"/>
        <v>600</v>
      </c>
      <c r="B710" s="22">
        <v>116585951</v>
      </c>
      <c r="C710" s="51" t="s">
        <v>844</v>
      </c>
      <c r="D710" s="23" t="s">
        <v>819</v>
      </c>
      <c r="E710" s="51" t="s">
        <v>314</v>
      </c>
      <c r="F710" s="52" t="s">
        <v>24</v>
      </c>
      <c r="G710" s="52" t="s">
        <v>25</v>
      </c>
      <c r="H710" s="53">
        <v>30000</v>
      </c>
      <c r="I710" s="53">
        <v>861</v>
      </c>
      <c r="J710" s="53">
        <v>0</v>
      </c>
      <c r="K710" s="53">
        <v>912</v>
      </c>
      <c r="L710" s="53">
        <v>125</v>
      </c>
      <c r="M710" s="53">
        <v>1898</v>
      </c>
      <c r="N710" s="53">
        <v>28102</v>
      </c>
      <c r="O710" s="54">
        <v>44713</v>
      </c>
      <c r="P710" s="55">
        <v>44895</v>
      </c>
      <c r="Q710" s="1">
        <f>VLOOKUP(D710,'[1]CLASIFICACION DE CARGOS'!J:K,2,0)</f>
        <v>37</v>
      </c>
      <c r="R710" s="1">
        <f>VLOOKUP(E710,'[1]CLASIFICACION DE CARGOS'!A:B,2,0)</f>
        <v>13.01</v>
      </c>
      <c r="S710" s="1">
        <f t="shared" si="20"/>
        <v>0</v>
      </c>
      <c r="U710" s="49"/>
      <c r="V710" s="50"/>
    </row>
    <row r="712" spans="1:22" ht="15.75" hidden="1" thickBot="1" x14ac:dyDescent="0.3">
      <c r="C712" s="24"/>
      <c r="D712" s="25"/>
    </row>
    <row r="713" spans="1:22" ht="30" hidden="1" customHeight="1" x14ac:dyDescent="0.25">
      <c r="H713" s="26"/>
    </row>
    <row r="714" spans="1:22" ht="15" hidden="1" x14ac:dyDescent="0.25">
      <c r="C714" s="27"/>
      <c r="D714" s="28"/>
      <c r="E714" s="28"/>
      <c r="F714" s="29"/>
    </row>
    <row r="715" spans="1:22" ht="15" hidden="1" x14ac:dyDescent="0.25">
      <c r="C715" s="30"/>
      <c r="D715" s="31"/>
      <c r="E715" s="32"/>
      <c r="F715" s="33"/>
    </row>
    <row r="716" spans="1:22" ht="15" hidden="1" x14ac:dyDescent="0.25">
      <c r="C716" s="30"/>
      <c r="D716" s="31"/>
      <c r="E716" s="32"/>
      <c r="F716" s="33"/>
    </row>
    <row r="717" spans="1:22" ht="15" hidden="1" x14ac:dyDescent="0.25">
      <c r="C717" s="30"/>
      <c r="D717" s="31"/>
      <c r="E717" s="32"/>
      <c r="F717" s="33"/>
    </row>
    <row r="718" spans="1:22" ht="15" hidden="1" x14ac:dyDescent="0.25">
      <c r="C718" s="30"/>
      <c r="D718" s="31"/>
      <c r="E718" s="32"/>
      <c r="F718" s="34"/>
    </row>
    <row r="719" spans="1:22" ht="15" hidden="1" x14ac:dyDescent="0.25">
      <c r="C719" s="30"/>
      <c r="D719" s="31"/>
      <c r="E719" s="32"/>
      <c r="F719" s="34"/>
    </row>
    <row r="720" spans="1:22" ht="15" hidden="1" x14ac:dyDescent="0.25">
      <c r="C720" s="30"/>
      <c r="D720" s="31"/>
      <c r="E720" s="32"/>
      <c r="F720" s="33"/>
    </row>
    <row r="721" spans="3:6" ht="15" hidden="1" x14ac:dyDescent="0.25">
      <c r="C721" s="30"/>
      <c r="D721" s="31"/>
      <c r="E721" s="32"/>
      <c r="F721" s="33"/>
    </row>
    <row r="722" spans="3:6" ht="15" hidden="1" x14ac:dyDescent="0.25">
      <c r="C722" s="30"/>
      <c r="D722" s="31"/>
      <c r="E722" s="32"/>
      <c r="F722" s="33"/>
    </row>
    <row r="723" spans="3:6" ht="15" hidden="1" x14ac:dyDescent="0.25">
      <c r="C723" s="30"/>
      <c r="D723" s="31"/>
      <c r="E723" s="32"/>
      <c r="F723" s="33"/>
    </row>
    <row r="724" spans="3:6" ht="15" hidden="1" x14ac:dyDescent="0.25">
      <c r="C724" s="30"/>
      <c r="D724" s="31"/>
      <c r="E724" s="32"/>
      <c r="F724" s="34"/>
    </row>
    <row r="725" spans="3:6" ht="15" hidden="1" x14ac:dyDescent="0.25">
      <c r="C725" s="30"/>
      <c r="D725" s="31"/>
      <c r="E725" s="32"/>
      <c r="F725" s="33"/>
    </row>
    <row r="726" spans="3:6" ht="15" hidden="1" x14ac:dyDescent="0.25">
      <c r="C726" s="30"/>
      <c r="D726" s="31"/>
      <c r="E726" s="32"/>
      <c r="F726" s="33"/>
    </row>
    <row r="727" spans="3:6" ht="15" hidden="1" x14ac:dyDescent="0.25">
      <c r="C727" s="30"/>
      <c r="D727" s="31"/>
      <c r="E727" s="32"/>
      <c r="F727" s="33"/>
    </row>
    <row r="728" spans="3:6" ht="15" hidden="1" x14ac:dyDescent="0.25">
      <c r="C728" s="30"/>
      <c r="D728" s="31"/>
      <c r="E728" s="32"/>
      <c r="F728" s="34"/>
    </row>
    <row r="729" spans="3:6" ht="15" hidden="1" x14ac:dyDescent="0.25">
      <c r="C729" s="30"/>
      <c r="D729" s="31"/>
      <c r="E729" s="32"/>
      <c r="F729" s="34"/>
    </row>
    <row r="730" spans="3:6" ht="15" hidden="1" x14ac:dyDescent="0.25">
      <c r="C730" s="30"/>
      <c r="D730" s="31"/>
      <c r="E730" s="32"/>
      <c r="F730" s="34"/>
    </row>
    <row r="731" spans="3:6" ht="15" hidden="1" x14ac:dyDescent="0.25">
      <c r="C731" s="30"/>
      <c r="D731" s="31"/>
      <c r="E731" s="32"/>
      <c r="F731" s="34"/>
    </row>
    <row r="732" spans="3:6" ht="15" hidden="1" x14ac:dyDescent="0.25">
      <c r="C732" s="30"/>
      <c r="D732" s="31"/>
      <c r="E732" s="32"/>
      <c r="F732" s="34"/>
    </row>
    <row r="733" spans="3:6" ht="15" hidden="1" x14ac:dyDescent="0.25">
      <c r="C733" s="30"/>
      <c r="D733" s="31"/>
      <c r="E733" s="32"/>
      <c r="F733" s="34"/>
    </row>
    <row r="734" spans="3:6" ht="15" hidden="1" x14ac:dyDescent="0.25">
      <c r="C734" s="30"/>
      <c r="D734" s="31"/>
      <c r="E734" s="32"/>
      <c r="F734" s="34"/>
    </row>
    <row r="735" spans="3:6" ht="15" hidden="1" x14ac:dyDescent="0.25">
      <c r="C735" s="30"/>
      <c r="D735" s="31"/>
      <c r="E735" s="32"/>
      <c r="F735" s="34"/>
    </row>
    <row r="736" spans="3:6" ht="15" hidden="1" x14ac:dyDescent="0.25">
      <c r="C736" s="30"/>
      <c r="D736" s="31"/>
      <c r="E736" s="32"/>
      <c r="F736" s="34"/>
    </row>
    <row r="737" spans="3:6" ht="15" hidden="1" x14ac:dyDescent="0.25">
      <c r="C737" s="30"/>
      <c r="D737" s="31"/>
      <c r="E737" s="32"/>
      <c r="F737" s="34"/>
    </row>
    <row r="738" spans="3:6" ht="15" hidden="1" x14ac:dyDescent="0.25">
      <c r="C738" s="30"/>
      <c r="D738" s="31"/>
      <c r="E738" s="32"/>
      <c r="F738" s="34"/>
    </row>
    <row r="739" spans="3:6" ht="15" hidden="1" x14ac:dyDescent="0.25">
      <c r="C739" s="30"/>
      <c r="D739" s="31"/>
      <c r="E739" s="32"/>
      <c r="F739" s="34"/>
    </row>
    <row r="740" spans="3:6" ht="15" hidden="1" x14ac:dyDescent="0.25">
      <c r="C740" s="30"/>
      <c r="D740" s="31"/>
      <c r="E740" s="32"/>
      <c r="F740" s="34"/>
    </row>
    <row r="741" spans="3:6" ht="15" hidden="1" x14ac:dyDescent="0.25">
      <c r="C741" s="30"/>
      <c r="D741" s="31"/>
      <c r="E741" s="32"/>
      <c r="F741" s="34"/>
    </row>
    <row r="742" spans="3:6" ht="15" hidden="1" x14ac:dyDescent="0.25">
      <c r="C742" s="30"/>
      <c r="D742" s="31"/>
      <c r="E742" s="32"/>
      <c r="F742" s="34"/>
    </row>
    <row r="743" spans="3:6" ht="15" hidden="1" x14ac:dyDescent="0.25">
      <c r="C743" s="30"/>
      <c r="D743" s="31"/>
      <c r="E743" s="32"/>
      <c r="F743" s="34"/>
    </row>
    <row r="744" spans="3:6" ht="15" hidden="1" x14ac:dyDescent="0.25">
      <c r="C744" s="30"/>
      <c r="D744" s="31"/>
      <c r="E744" s="32"/>
      <c r="F744" s="34"/>
    </row>
    <row r="745" spans="3:6" ht="15" hidden="1" x14ac:dyDescent="0.25">
      <c r="C745" s="30"/>
      <c r="D745" s="31"/>
      <c r="E745" s="32"/>
      <c r="F745" s="34"/>
    </row>
    <row r="746" spans="3:6" ht="15" hidden="1" x14ac:dyDescent="0.25">
      <c r="C746" s="30"/>
      <c r="D746" s="31"/>
      <c r="E746" s="32"/>
      <c r="F746" s="34"/>
    </row>
    <row r="747" spans="3:6" ht="15" hidden="1" x14ac:dyDescent="0.25">
      <c r="C747" s="30"/>
      <c r="D747" s="31"/>
      <c r="E747" s="32"/>
      <c r="F747" s="34"/>
    </row>
    <row r="748" spans="3:6" ht="15" hidden="1" x14ac:dyDescent="0.25">
      <c r="C748" s="30"/>
      <c r="D748" s="31"/>
      <c r="E748" s="32"/>
      <c r="F748" s="34"/>
    </row>
    <row r="749" spans="3:6" ht="15" hidden="1" x14ac:dyDescent="0.25">
      <c r="C749" s="30"/>
      <c r="D749" s="31"/>
      <c r="E749" s="32"/>
      <c r="F749" s="34"/>
    </row>
    <row r="750" spans="3:6" ht="15" hidden="1" x14ac:dyDescent="0.25">
      <c r="C750" s="30"/>
      <c r="D750" s="31"/>
      <c r="E750" s="32"/>
      <c r="F750" s="33"/>
    </row>
    <row r="751" spans="3:6" ht="15" hidden="1" x14ac:dyDescent="0.25">
      <c r="C751" s="30"/>
      <c r="D751" s="31"/>
      <c r="E751" s="32"/>
      <c r="F751" s="33"/>
    </row>
    <row r="752" spans="3:6" ht="15" hidden="1" x14ac:dyDescent="0.25">
      <c r="C752" s="30"/>
      <c r="D752" s="31"/>
      <c r="E752" s="32"/>
      <c r="F752" s="34"/>
    </row>
    <row r="753" spans="3:6" ht="15" hidden="1" x14ac:dyDescent="0.25">
      <c r="C753" s="30"/>
      <c r="D753" s="31"/>
      <c r="E753" s="32"/>
      <c r="F753" s="34"/>
    </row>
    <row r="754" spans="3:6" ht="15" hidden="1" x14ac:dyDescent="0.25">
      <c r="C754" s="30"/>
      <c r="D754" s="31"/>
      <c r="E754" s="32"/>
      <c r="F754" s="34"/>
    </row>
    <row r="755" spans="3:6" ht="15" hidden="1" x14ac:dyDescent="0.25">
      <c r="C755" s="30"/>
      <c r="D755" s="31"/>
      <c r="E755" s="32"/>
      <c r="F755" s="33"/>
    </row>
    <row r="756" spans="3:6" ht="15" hidden="1" x14ac:dyDescent="0.25">
      <c r="C756" s="30"/>
      <c r="D756" s="31"/>
      <c r="E756" s="32"/>
      <c r="F756" s="34"/>
    </row>
    <row r="757" spans="3:6" ht="15" hidden="1" x14ac:dyDescent="0.25">
      <c r="C757" s="30"/>
      <c r="D757" s="31"/>
      <c r="E757" s="32"/>
      <c r="F757" s="34"/>
    </row>
    <row r="758" spans="3:6" ht="15" hidden="1" x14ac:dyDescent="0.25">
      <c r="C758" s="30"/>
      <c r="D758" s="31"/>
      <c r="E758" s="32"/>
      <c r="F758" s="34"/>
    </row>
    <row r="759" spans="3:6" ht="15" hidden="1" x14ac:dyDescent="0.25">
      <c r="C759" s="30"/>
      <c r="D759" s="31"/>
      <c r="E759" s="32"/>
      <c r="F759" s="34"/>
    </row>
    <row r="760" spans="3:6" ht="15" hidden="1" x14ac:dyDescent="0.25">
      <c r="C760" s="30"/>
      <c r="D760" s="31"/>
      <c r="E760" s="32"/>
      <c r="F760" s="34"/>
    </row>
    <row r="761" spans="3:6" ht="15" hidden="1" x14ac:dyDescent="0.25">
      <c r="C761" s="30"/>
      <c r="D761" s="31"/>
      <c r="E761" s="32"/>
      <c r="F761" s="34"/>
    </row>
    <row r="762" spans="3:6" ht="15" hidden="1" x14ac:dyDescent="0.25">
      <c r="C762" s="30"/>
      <c r="D762" s="31"/>
      <c r="E762" s="32"/>
      <c r="F762" s="34"/>
    </row>
    <row r="763" spans="3:6" ht="15" hidden="1" x14ac:dyDescent="0.25">
      <c r="C763" s="30"/>
      <c r="D763" s="31"/>
      <c r="E763" s="32"/>
      <c r="F763" s="33"/>
    </row>
    <row r="764" spans="3:6" ht="15" hidden="1" x14ac:dyDescent="0.25">
      <c r="C764" s="30"/>
      <c r="D764" s="31"/>
      <c r="E764" s="32"/>
      <c r="F764" s="34"/>
    </row>
    <row r="765" spans="3:6" ht="15" hidden="1" x14ac:dyDescent="0.25">
      <c r="C765" s="30"/>
      <c r="D765" s="31"/>
      <c r="E765" s="32"/>
      <c r="F765" s="34"/>
    </row>
    <row r="766" spans="3:6" ht="15" hidden="1" x14ac:dyDescent="0.25">
      <c r="C766" s="30"/>
      <c r="D766" s="31"/>
      <c r="E766" s="32"/>
      <c r="F766" s="33"/>
    </row>
    <row r="767" spans="3:6" ht="15" hidden="1" x14ac:dyDescent="0.25">
      <c r="C767" s="30"/>
      <c r="D767" s="31"/>
      <c r="E767" s="32"/>
      <c r="F767" s="33"/>
    </row>
    <row r="768" spans="3:6" ht="15" hidden="1" x14ac:dyDescent="0.25">
      <c r="C768" s="30"/>
      <c r="D768" s="31"/>
      <c r="E768" s="32"/>
      <c r="F768" s="33"/>
    </row>
    <row r="769" spans="3:6" ht="15" hidden="1" x14ac:dyDescent="0.25">
      <c r="C769" s="30"/>
      <c r="D769" s="31"/>
      <c r="E769" s="32"/>
      <c r="F769" s="33"/>
    </row>
    <row r="770" spans="3:6" ht="15" hidden="1" x14ac:dyDescent="0.25">
      <c r="C770" s="30"/>
      <c r="D770" s="31"/>
      <c r="E770" s="32"/>
      <c r="F770" s="33"/>
    </row>
    <row r="771" spans="3:6" ht="15" hidden="1" x14ac:dyDescent="0.25">
      <c r="C771" s="30"/>
      <c r="D771" s="31"/>
      <c r="E771" s="32"/>
      <c r="F771" s="33"/>
    </row>
    <row r="772" spans="3:6" ht="15" hidden="1" x14ac:dyDescent="0.25">
      <c r="C772" s="30"/>
      <c r="D772" s="31"/>
      <c r="E772" s="32"/>
      <c r="F772" s="34"/>
    </row>
    <row r="773" spans="3:6" ht="15" hidden="1" x14ac:dyDescent="0.25">
      <c r="C773" s="30"/>
      <c r="D773" s="31"/>
      <c r="E773" s="32"/>
      <c r="F773" s="34"/>
    </row>
    <row r="774" spans="3:6" ht="15" hidden="1" x14ac:dyDescent="0.25">
      <c r="C774" s="30"/>
      <c r="D774" s="31"/>
      <c r="E774" s="32"/>
      <c r="F774" s="33"/>
    </row>
    <row r="775" spans="3:6" ht="15" hidden="1" x14ac:dyDescent="0.25">
      <c r="C775" s="30"/>
      <c r="D775" s="31"/>
      <c r="E775" s="32"/>
      <c r="F775" s="34"/>
    </row>
    <row r="776" spans="3:6" ht="15" hidden="1" x14ac:dyDescent="0.25">
      <c r="C776" s="30"/>
      <c r="D776" s="31"/>
      <c r="E776" s="32"/>
      <c r="F776" s="33"/>
    </row>
    <row r="777" spans="3:6" ht="15" hidden="1" x14ac:dyDescent="0.25">
      <c r="C777" s="30"/>
      <c r="D777" s="31"/>
      <c r="E777" s="32"/>
      <c r="F777" s="34"/>
    </row>
    <row r="778" spans="3:6" ht="15" hidden="1" x14ac:dyDescent="0.25">
      <c r="C778" s="30"/>
      <c r="D778" s="31"/>
      <c r="E778" s="32"/>
      <c r="F778" s="34"/>
    </row>
    <row r="779" spans="3:6" ht="15" hidden="1" x14ac:dyDescent="0.25">
      <c r="C779" s="30"/>
      <c r="D779" s="31"/>
      <c r="E779" s="32"/>
      <c r="F779" s="33"/>
    </row>
    <row r="780" spans="3:6" ht="15" hidden="1" x14ac:dyDescent="0.25">
      <c r="C780" s="30"/>
      <c r="D780" s="31"/>
      <c r="E780" s="32"/>
      <c r="F780" s="34"/>
    </row>
    <row r="781" spans="3:6" ht="15" hidden="1" x14ac:dyDescent="0.25">
      <c r="C781" s="30"/>
      <c r="D781" s="31"/>
      <c r="E781" s="32"/>
      <c r="F781" s="34"/>
    </row>
    <row r="782" spans="3:6" ht="15" hidden="1" x14ac:dyDescent="0.25">
      <c r="C782" s="30"/>
      <c r="D782" s="31"/>
      <c r="E782" s="32"/>
      <c r="F782" s="34"/>
    </row>
    <row r="783" spans="3:6" ht="15" hidden="1" x14ac:dyDescent="0.25">
      <c r="C783" s="30"/>
      <c r="D783" s="31"/>
      <c r="E783" s="32"/>
      <c r="F783" s="34"/>
    </row>
    <row r="784" spans="3:6" ht="15" hidden="1" x14ac:dyDescent="0.25">
      <c r="C784" s="30"/>
      <c r="D784" s="31"/>
      <c r="E784" s="32"/>
      <c r="F784" s="33"/>
    </row>
    <row r="785" spans="3:6" ht="15" hidden="1" x14ac:dyDescent="0.25">
      <c r="C785" s="30"/>
      <c r="D785" s="31"/>
      <c r="E785" s="32"/>
      <c r="F785" s="34"/>
    </row>
    <row r="786" spans="3:6" ht="15" hidden="1" x14ac:dyDescent="0.25">
      <c r="C786" s="30"/>
      <c r="D786" s="31"/>
      <c r="E786" s="32"/>
      <c r="F786" s="34"/>
    </row>
    <row r="787" spans="3:6" ht="15" hidden="1" x14ac:dyDescent="0.25">
      <c r="C787" s="30"/>
      <c r="D787" s="31"/>
      <c r="E787" s="32"/>
      <c r="F787" s="34"/>
    </row>
    <row r="788" spans="3:6" ht="15" hidden="1" x14ac:dyDescent="0.25">
      <c r="C788" s="30"/>
      <c r="D788" s="31"/>
      <c r="E788" s="32"/>
      <c r="F788" s="34"/>
    </row>
    <row r="789" spans="3:6" ht="15" hidden="1" x14ac:dyDescent="0.25">
      <c r="C789" s="30"/>
      <c r="D789" s="31"/>
      <c r="E789" s="32"/>
      <c r="F789" s="34"/>
    </row>
    <row r="790" spans="3:6" ht="15" hidden="1" x14ac:dyDescent="0.25">
      <c r="C790" s="30"/>
      <c r="D790" s="31"/>
      <c r="E790" s="32"/>
      <c r="F790" s="34"/>
    </row>
    <row r="791" spans="3:6" ht="15" hidden="1" x14ac:dyDescent="0.25">
      <c r="C791" s="30"/>
      <c r="D791" s="31"/>
      <c r="E791" s="32"/>
      <c r="F791" s="34"/>
    </row>
    <row r="792" spans="3:6" ht="15" hidden="1" x14ac:dyDescent="0.25">
      <c r="C792" s="30"/>
      <c r="D792" s="31"/>
      <c r="E792" s="32"/>
      <c r="F792" s="34"/>
    </row>
    <row r="793" spans="3:6" ht="15" hidden="1" x14ac:dyDescent="0.25">
      <c r="C793" s="30"/>
      <c r="D793" s="31"/>
      <c r="E793" s="32"/>
      <c r="F793" s="34"/>
    </row>
    <row r="794" spans="3:6" ht="15" hidden="1" x14ac:dyDescent="0.25">
      <c r="C794" s="30"/>
      <c r="D794" s="31"/>
      <c r="E794" s="32"/>
      <c r="F794" s="34"/>
    </row>
    <row r="795" spans="3:6" ht="15" hidden="1" x14ac:dyDescent="0.25">
      <c r="C795" s="30"/>
      <c r="D795" s="31"/>
      <c r="E795" s="32"/>
      <c r="F795" s="34"/>
    </row>
    <row r="796" spans="3:6" ht="15" hidden="1" x14ac:dyDescent="0.25">
      <c r="C796" s="30"/>
      <c r="D796" s="31"/>
      <c r="E796" s="32"/>
      <c r="F796" s="33"/>
    </row>
    <row r="797" spans="3:6" ht="15" hidden="1" x14ac:dyDescent="0.25">
      <c r="C797" s="30"/>
      <c r="D797" s="31"/>
      <c r="E797" s="32"/>
      <c r="F797" s="34"/>
    </row>
    <row r="798" spans="3:6" ht="15" hidden="1" x14ac:dyDescent="0.25">
      <c r="C798" s="30"/>
      <c r="D798" s="31"/>
      <c r="E798" s="32"/>
      <c r="F798" s="34"/>
    </row>
    <row r="799" spans="3:6" ht="15" hidden="1" x14ac:dyDescent="0.25">
      <c r="C799" s="30"/>
      <c r="D799" s="31"/>
      <c r="E799" s="32"/>
      <c r="F799" s="34"/>
    </row>
    <row r="800" spans="3:6" ht="15" hidden="1" x14ac:dyDescent="0.25">
      <c r="C800" s="30"/>
      <c r="D800" s="31"/>
      <c r="E800" s="32"/>
      <c r="F800" s="33"/>
    </row>
    <row r="801" spans="3:6" ht="15" hidden="1" x14ac:dyDescent="0.25">
      <c r="C801" s="30"/>
      <c r="D801" s="31"/>
      <c r="E801" s="32"/>
      <c r="F801" s="33"/>
    </row>
    <row r="802" spans="3:6" ht="15" hidden="1" x14ac:dyDescent="0.25">
      <c r="C802" s="30"/>
      <c r="D802" s="31"/>
      <c r="E802" s="32"/>
      <c r="F802" s="34"/>
    </row>
    <row r="803" spans="3:6" ht="15" hidden="1" x14ac:dyDescent="0.25">
      <c r="C803" s="30"/>
      <c r="D803" s="31"/>
      <c r="E803" s="32"/>
      <c r="F803" s="33"/>
    </row>
    <row r="804" spans="3:6" ht="15" hidden="1" x14ac:dyDescent="0.25">
      <c r="C804" s="30"/>
      <c r="D804" s="31"/>
      <c r="E804" s="32"/>
      <c r="F804" s="33"/>
    </row>
    <row r="805" spans="3:6" ht="15" hidden="1" x14ac:dyDescent="0.25">
      <c r="C805" s="30"/>
      <c r="D805" s="31"/>
      <c r="E805" s="32"/>
      <c r="F805" s="33"/>
    </row>
    <row r="806" spans="3:6" ht="15" hidden="1" x14ac:dyDescent="0.25">
      <c r="C806" s="30"/>
      <c r="D806" s="31"/>
      <c r="E806" s="32"/>
      <c r="F806" s="33"/>
    </row>
    <row r="807" spans="3:6" ht="15" hidden="1" x14ac:dyDescent="0.25">
      <c r="C807" s="30"/>
      <c r="D807" s="31"/>
      <c r="E807" s="32"/>
      <c r="F807" s="33"/>
    </row>
    <row r="808" spans="3:6" ht="15" hidden="1" x14ac:dyDescent="0.25">
      <c r="C808" s="30"/>
      <c r="D808" s="31"/>
      <c r="E808" s="32"/>
      <c r="F808" s="33"/>
    </row>
    <row r="809" spans="3:6" ht="15" hidden="1" x14ac:dyDescent="0.25">
      <c r="C809" s="30"/>
      <c r="D809" s="31"/>
      <c r="E809" s="32"/>
      <c r="F809" s="34"/>
    </row>
    <row r="810" spans="3:6" ht="15" hidden="1" x14ac:dyDescent="0.25">
      <c r="C810" s="30"/>
      <c r="D810" s="31"/>
      <c r="E810" s="32"/>
      <c r="F810" s="34"/>
    </row>
    <row r="811" spans="3:6" ht="15" hidden="1" x14ac:dyDescent="0.25">
      <c r="C811" s="30"/>
      <c r="D811" s="31"/>
      <c r="E811" s="32"/>
      <c r="F811" s="34"/>
    </row>
    <row r="812" spans="3:6" ht="15" hidden="1" x14ac:dyDescent="0.25">
      <c r="C812" s="30"/>
      <c r="D812" s="31"/>
      <c r="E812" s="32"/>
      <c r="F812" s="34"/>
    </row>
    <row r="813" spans="3:6" ht="15" hidden="1" x14ac:dyDescent="0.25">
      <c r="C813" s="30"/>
      <c r="D813" s="31"/>
      <c r="E813" s="32"/>
      <c r="F813" s="34"/>
    </row>
    <row r="814" spans="3:6" ht="15" hidden="1" x14ac:dyDescent="0.25">
      <c r="C814" s="30"/>
      <c r="D814" s="31"/>
      <c r="E814" s="32"/>
      <c r="F814" s="34"/>
    </row>
    <row r="815" spans="3:6" ht="15" hidden="1" x14ac:dyDescent="0.25">
      <c r="C815" s="30"/>
      <c r="D815" s="31"/>
      <c r="E815" s="32"/>
      <c r="F815" s="34"/>
    </row>
    <row r="816" spans="3:6" ht="15" hidden="1" x14ac:dyDescent="0.25">
      <c r="C816" s="30"/>
      <c r="D816" s="31"/>
      <c r="E816" s="32"/>
      <c r="F816" s="33"/>
    </row>
    <row r="817" spans="3:6" ht="15.75" hidden="1" thickBot="1" x14ac:dyDescent="0.3">
      <c r="C817" s="35"/>
      <c r="D817" s="36"/>
      <c r="E817" s="37"/>
      <c r="F817" s="38"/>
    </row>
    <row r="818" spans="3:6" ht="15" x14ac:dyDescent="0.25">
      <c r="C818" s="39"/>
      <c r="D818" s="39"/>
      <c r="E818" s="39"/>
      <c r="F818" s="40"/>
    </row>
  </sheetData>
  <sheetProtection algorithmName="SHA-512" hashValue="R4HCkjdBluacG1Lh4YoPDzfyX5z22xDAeUaKS/6iIX6qOw65+LpdbLFfS+QHXqemtcCaN910jFK2+mClx7ek8w==" saltValue="JRw8nJAxfaO8cGZK6KILpg==" spinCount="100000" sheet="1" objects="1" scenarios="1"/>
  <autoFilter ref="A11:V711"/>
  <mergeCells count="3">
    <mergeCell ref="A7:Q7"/>
    <mergeCell ref="A8:Q8"/>
    <mergeCell ref="A9:Q9"/>
  </mergeCells>
  <pageMargins left="0.23622047244094491" right="0.23622047244094491" top="0.74803149606299213" bottom="0.74803149606299213" header="0.31496062992125984" footer="0.31496062992125984"/>
  <pageSetup scale="60" orientation="landscape" r:id="rId1"/>
  <headerFooter>
    <oddFooter>&amp;C&amp;"time new roman,Normal"&amp;9Águeda Suárez Ortíz
&amp;"time new roman,Negrita"Directora de Recursos Humanos&amp;R&amp;"time new roman,Normal"&amp;9Página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TEMPORALES</vt:lpstr>
      <vt:lpstr>TEMPORALES!Área_de_impresión</vt:lpstr>
      <vt:lpstr>TEMPORALES!Títulos_a_imprimir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2023-02-17T04:23:15Z</cp:lastPrinted>
  <dcterms:created xsi:type="dcterms:W3CDTF">2023-01-13T23:41:36Z</dcterms:created>
  <dcterms:modified xsi:type="dcterms:W3CDTF">2023-02-17T04:23:32Z</dcterms:modified>
</cp:coreProperties>
</file>